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3896" tabRatio="598" firstSheet="0" activeTab="0" autoFilterDateGrouping="1"/>
  </bookViews>
  <sheets>
    <sheet xmlns:r="http://schemas.openxmlformats.org/officeDocument/2006/relationships" name="PERSTAT" sheetId="1" state="visible" r:id="rId1"/>
    <sheet xmlns:r="http://schemas.openxmlformats.org/officeDocument/2006/relationships" name="Sheet1" sheetId="2" state="hidden" r:id="rId2"/>
    <sheet xmlns:r="http://schemas.openxmlformats.org/officeDocument/2006/relationships" name="Sheet2" sheetId="3" state="hidden" r:id="rId3"/>
  </sheets>
  <externalReferences>
    <externalReference xmlns:r="http://schemas.openxmlformats.org/officeDocument/2006/relationships" r:id="rId4"/>
  </externalReferences>
  <definedNames>
    <definedName name="DSRLOCS">[1]Locations!$N$2:$N$37</definedName>
    <definedName name="GRADE">[1]Locations!$P$2:$P$28</definedName>
    <definedName name="_xlnm._FilterDatabase" localSheetId="1" hidden="1">'Sheet1'!$A$1:$P$56</definedName>
  </definedNames>
  <calcPr calcId="191028" fullCalcOnLoad="1"/>
</workbook>
</file>

<file path=xl/styles.xml><?xml version="1.0" encoding="utf-8"?>
<styleSheet xmlns="http://schemas.openxmlformats.org/spreadsheetml/2006/main">
  <numFmts count="7">
    <numFmt numFmtId="164" formatCode="[$-409]d\-mmm\-yyyy;@"/>
    <numFmt numFmtId="165" formatCode="[$-409]d\-mmm\-yy;@"/>
    <numFmt numFmtId="166" formatCode="[$-409]mmm\-yy;@"/>
    <numFmt numFmtId="167" formatCode="d\-mmm\-yy;@"/>
    <numFmt numFmtId="168" formatCode="[$-409]dd/mmm/yy;@"/>
    <numFmt numFmtId="169" formatCode="[$-409]General"/>
    <numFmt numFmtId="170" formatCode="[$-409]d\-mmm;@"/>
  </numFmts>
  <fonts count="52">
    <font>
      <name val="Calibri"/>
      <family val="2"/>
      <color theme="1"/>
      <sz val="11"/>
      <scheme val="minor"/>
    </font>
    <font>
      <name val="Arial"/>
      <family val="2"/>
      <color theme="1"/>
      <sz val="13"/>
    </font>
    <font>
      <name val="Arial"/>
      <family val="2"/>
      <b val="1"/>
      <color theme="0"/>
      <sz val="13"/>
    </font>
    <font>
      <name val="Arial"/>
      <family val="2"/>
      <b val="1"/>
      <sz val="13"/>
    </font>
    <font>
      <name val="Arial"/>
      <family val="2"/>
      <sz val="13"/>
    </font>
    <font>
      <name val="Arial"/>
      <family val="2"/>
      <b val="1"/>
      <color theme="1"/>
      <sz val="13"/>
    </font>
    <font>
      <name val="Arial"/>
      <family val="2"/>
      <b val="1"/>
      <color theme="0" tint="-0.1499984740745262"/>
      <sz val="13"/>
    </font>
    <font>
      <name val="Arial"/>
      <family val="2"/>
      <b val="1"/>
      <color theme="5"/>
      <sz val="13"/>
    </font>
    <font>
      <name val="Arial"/>
      <family val="2"/>
      <b val="1"/>
      <color theme="2"/>
      <sz val="13"/>
    </font>
    <font>
      <name val="Arial"/>
      <family val="2"/>
      <b val="1"/>
      <color rgb="FF0070C0"/>
      <sz val="13"/>
    </font>
    <font>
      <name val="Arial"/>
      <family val="2"/>
      <sz val="20"/>
    </font>
    <font>
      <name val="Arial"/>
      <family val="2"/>
      <color theme="1"/>
      <sz val="20"/>
    </font>
    <font>
      <name val="Calibri"/>
      <family val="2"/>
      <color theme="1"/>
      <sz val="20"/>
      <scheme val="minor"/>
    </font>
    <font>
      <name val="Arial"/>
      <family val="2"/>
      <b val="1"/>
      <color rgb="FFFF0000"/>
      <sz val="13"/>
    </font>
    <font>
      <name val="Calibri"/>
      <family val="2"/>
      <color theme="1"/>
      <sz val="11"/>
      <scheme val="minor"/>
    </font>
    <font>
      <name val="MS Sans Serif"/>
      <family val="2"/>
      <sz val="10"/>
    </font>
    <font>
      <name val="Arial"/>
      <family val="2"/>
      <b val="1"/>
      <color rgb="FF00B050"/>
      <sz val="13"/>
    </font>
    <font>
      <name val="Arial"/>
      <family val="2"/>
      <color rgb="FF00B050"/>
      <sz val="13"/>
    </font>
    <font>
      <name val="Arial"/>
      <family val="2"/>
      <b val="1"/>
      <color theme="0" tint="-0.249977111117893"/>
      <sz val="13"/>
    </font>
    <font>
      <name val="Arial"/>
      <family val="2"/>
      <color rgb="FFFF0000"/>
      <sz val="13"/>
    </font>
    <font>
      <name val="Arial"/>
      <family val="2"/>
      <color theme="0"/>
      <sz val="13"/>
    </font>
    <font>
      <name val="Calibri"/>
      <family val="2"/>
      <sz val="8"/>
      <scheme val="minor"/>
    </font>
    <font>
      <name val="Calibri Light"/>
      <family val="2"/>
      <color theme="3"/>
      <sz val="18"/>
      <scheme val="major"/>
    </font>
    <font>
      <name val="Calibri"/>
      <family val="2"/>
      <b val="1"/>
      <color theme="3"/>
      <sz val="15"/>
      <scheme val="minor"/>
    </font>
    <font>
      <name val="Calibri"/>
      <family val="2"/>
      <b val="1"/>
      <color theme="3"/>
      <sz val="13"/>
      <scheme val="minor"/>
    </font>
    <font>
      <name val="Calibri"/>
      <family val="2"/>
      <b val="1"/>
      <color theme="3"/>
      <sz val="11"/>
      <scheme val="minor"/>
    </font>
    <font>
      <name val="Calibri"/>
      <family val="2"/>
      <color rgb="FF006100"/>
      <sz val="11"/>
      <scheme val="minor"/>
    </font>
    <font>
      <name val="Calibri"/>
      <family val="2"/>
      <color rgb="FF9C0006"/>
      <sz val="11"/>
      <scheme val="minor"/>
    </font>
    <font>
      <name val="Calibri"/>
      <family val="2"/>
      <color rgb="FF9C6500"/>
      <sz val="11"/>
      <scheme val="minor"/>
    </font>
    <font>
      <name val="Calibri"/>
      <family val="2"/>
      <color rgb="FF3F3F76"/>
      <sz val="11"/>
      <scheme val="minor"/>
    </font>
    <font>
      <name val="Calibri"/>
      <family val="2"/>
      <b val="1"/>
      <color rgb="FF3F3F3F"/>
      <sz val="11"/>
      <scheme val="minor"/>
    </font>
    <font>
      <name val="Calibri"/>
      <family val="2"/>
      <b val="1"/>
      <color rgb="FFFA7D00"/>
      <sz val="11"/>
      <scheme val="minor"/>
    </font>
    <font>
      <name val="Calibri"/>
      <family val="2"/>
      <color rgb="FFFA7D00"/>
      <sz val="11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i val="1"/>
      <color rgb="FF7F7F7F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0"/>
      <sz val="11"/>
      <scheme val="minor"/>
    </font>
    <font>
      <name val="Arial"/>
      <family val="2"/>
      <sz val="10"/>
    </font>
    <font>
      <name val="Arial"/>
      <charset val="1"/>
      <family val="2"/>
      <sz val="10"/>
    </font>
    <font>
      <name val="Arial"/>
      <family val="2"/>
      <b val="1"/>
      <color rgb="FF000000"/>
      <sz val="13"/>
    </font>
    <font>
      <name val="Calibri"/>
      <family val="2"/>
      <color theme="10"/>
      <sz val="11"/>
      <u val="single"/>
      <scheme val="minor"/>
    </font>
    <font>
      <name val="Arial"/>
      <family val="2"/>
      <color rgb="FF000000"/>
      <sz val="13"/>
    </font>
    <font>
      <name val="Arial"/>
      <family val="2"/>
      <b val="1"/>
      <color rgb="FFE7E6E6"/>
      <sz val="13"/>
    </font>
    <font>
      <name val="Arial"/>
      <family val="2"/>
      <color rgb="FFA9D08E"/>
      <sz val="13"/>
    </font>
    <font>
      <name val="Arial"/>
      <family val="2"/>
      <color theme="4" tint="-0.249977111117893"/>
      <sz val="13"/>
      <u val="single"/>
    </font>
    <font>
      <name val="Arial"/>
      <family val="2"/>
      <color theme="10"/>
      <sz val="13"/>
      <u val="single"/>
    </font>
    <font>
      <name val="Arial"/>
      <family val="2"/>
      <b val="1"/>
      <color theme="1" tint="0.0499893185216834"/>
      <sz val="13"/>
    </font>
    <font>
      <name val="Calibri"/>
      <family val="2"/>
      <b val="1"/>
      <color rgb="FFFF0000"/>
      <sz val="11"/>
      <scheme val="minor"/>
    </font>
    <font>
      <name val="Calibri"/>
      <family val="2"/>
      <b val="1"/>
      <sz val="11"/>
      <scheme val="minor"/>
    </font>
    <font>
      <name val="Calibri"/>
      <family val="2"/>
      <sz val="11"/>
      <scheme val="minor"/>
    </font>
    <font>
      <name val="Calibri"/>
      <family val="2"/>
      <b val="1"/>
      <color theme="1"/>
      <sz val="14"/>
      <scheme val="minor"/>
    </font>
  </fonts>
  <fills count="52">
    <fill>
      <patternFill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"/>
        <bgColor indexed="64"/>
      </patternFill>
    </fill>
    <fill>
      <patternFill patternType="solid">
        <fgColor theme="0" tint="-0.3499862666707358"/>
        <bgColor indexed="64"/>
      </patternFill>
    </fill>
    <fill>
      <patternFill patternType="solid">
        <fgColor rgb="FF97B95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5999938962981048"/>
        <bgColor indexed="65"/>
      </patternFill>
    </fill>
    <fill>
      <patternFill patternType="solid">
        <fgColor theme="4" tint="0.399975585192419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"/>
        <bgColor indexed="65"/>
      </patternFill>
    </fill>
    <fill>
      <patternFill patternType="solid">
        <fgColor theme="5" tint="0.5999938962981048"/>
        <bgColor indexed="65"/>
      </patternFill>
    </fill>
    <fill>
      <patternFill patternType="solid">
        <fgColor theme="5" tint="0.399975585192419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"/>
        <bgColor indexed="65"/>
      </patternFill>
    </fill>
    <fill>
      <patternFill patternType="solid">
        <fgColor theme="6" tint="0.5999938962981048"/>
        <bgColor indexed="65"/>
      </patternFill>
    </fill>
    <fill>
      <patternFill patternType="solid">
        <fgColor theme="6" tint="0.3999755851924192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7" tint="0.5999938962981048"/>
        <bgColor indexed="65"/>
      </patternFill>
    </fill>
    <fill>
      <patternFill patternType="solid">
        <fgColor theme="7" tint="0.399975585192419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"/>
        <bgColor indexed="65"/>
      </patternFill>
    </fill>
    <fill>
      <patternFill patternType="solid">
        <fgColor theme="8" tint="0.5999938962981048"/>
        <bgColor indexed="65"/>
      </patternFill>
    </fill>
    <fill>
      <patternFill patternType="solid">
        <fgColor theme="8" tint="0.399975585192419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"/>
        <bgColor indexed="65"/>
      </patternFill>
    </fill>
    <fill>
      <patternFill patternType="solid">
        <fgColor theme="9" tint="0.5999938962981048"/>
        <bgColor indexed="65"/>
      </patternFill>
    </fill>
    <fill>
      <patternFill patternType="solid">
        <fgColor theme="9" tint="0.3999755851924192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"/>
        <bgColor indexed="64"/>
      </patternFill>
    </fill>
    <fill>
      <patternFill patternType="solid">
        <fgColor theme="0"/>
        <bgColor theme="4" tint="0.7999816888943144"/>
      </patternFill>
    </fill>
    <fill>
      <patternFill patternType="solid">
        <fgColor rgb="FF00B050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9">
    <xf numFmtId="0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5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6" fontId="21" fillId="0" borderId="0" applyAlignment="1">
      <alignment horizontal="center"/>
    </xf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0" fontId="22" fillId="0" borderId="0"/>
    <xf numFmtId="0" fontId="23" fillId="0" borderId="65"/>
    <xf numFmtId="0" fontId="24" fillId="0" borderId="66"/>
    <xf numFmtId="0" fontId="25" fillId="0" borderId="67"/>
    <xf numFmtId="0" fontId="25" fillId="0" borderId="0"/>
    <xf numFmtId="0" fontId="26" fillId="16" borderId="0"/>
    <xf numFmtId="0" fontId="27" fillId="17" borderId="0"/>
    <xf numFmtId="0" fontId="28" fillId="18" borderId="0"/>
    <xf numFmtId="0" fontId="29" fillId="19" borderId="68"/>
    <xf numFmtId="0" fontId="30" fillId="20" borderId="69"/>
    <xf numFmtId="0" fontId="31" fillId="20" borderId="68"/>
    <xf numFmtId="0" fontId="32" fillId="0" borderId="70"/>
    <xf numFmtId="0" fontId="33" fillId="21" borderId="71"/>
    <xf numFmtId="0" fontId="34" fillId="0" borderId="0"/>
    <xf numFmtId="0" fontId="14" fillId="22" borderId="72"/>
    <xf numFmtId="0" fontId="35" fillId="0" borderId="0"/>
    <xf numFmtId="0" fontId="36" fillId="0" borderId="73"/>
    <xf numFmtId="0" fontId="37" fillId="23" borderId="0"/>
    <xf numFmtId="0" fontId="14" fillId="24" borderId="0"/>
    <xf numFmtId="0" fontId="14" fillId="25" borderId="0"/>
    <xf numFmtId="0" fontId="37" fillId="26" borderId="0"/>
    <xf numFmtId="0" fontId="37" fillId="27" borderId="0"/>
    <xf numFmtId="0" fontId="14" fillId="28" borderId="0"/>
    <xf numFmtId="0" fontId="14" fillId="29" borderId="0"/>
    <xf numFmtId="0" fontId="37" fillId="30" borderId="0"/>
    <xf numFmtId="0" fontId="37" fillId="31" borderId="0"/>
    <xf numFmtId="0" fontId="14" fillId="32" borderId="0"/>
    <xf numFmtId="0" fontId="14" fillId="33" borderId="0"/>
    <xf numFmtId="0" fontId="37" fillId="34" borderId="0"/>
    <xf numFmtId="0" fontId="37" fillId="35" borderId="0"/>
    <xf numFmtId="0" fontId="14" fillId="36" borderId="0"/>
    <xf numFmtId="0" fontId="14" fillId="37" borderId="0"/>
    <xf numFmtId="0" fontId="37" fillId="38" borderId="0"/>
    <xf numFmtId="0" fontId="37" fillId="39" borderId="0"/>
    <xf numFmtId="0" fontId="14" fillId="40" borderId="0"/>
    <xf numFmtId="0" fontId="14" fillId="41" borderId="0"/>
    <xf numFmtId="0" fontId="37" fillId="42" borderId="0"/>
    <xf numFmtId="0" fontId="37" fillId="43" borderId="0"/>
    <xf numFmtId="0" fontId="14" fillId="44" borderId="0"/>
    <xf numFmtId="0" fontId="14" fillId="45" borderId="0"/>
    <xf numFmtId="0" fontId="37" fillId="46" borderId="0"/>
    <xf numFmtId="165" fontId="14" fillId="0" borderId="0"/>
    <xf numFmtId="165" fontId="14" fillId="0" borderId="0"/>
    <xf numFmtId="0" fontId="14" fillId="0" borderId="0"/>
    <xf numFmtId="0" fontId="38" fillId="0" borderId="0" applyAlignment="1">
      <alignment vertical="center"/>
    </xf>
    <xf numFmtId="167" fontId="3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169" fontId="14" fillId="0" borderId="0"/>
    <xf numFmtId="0" fontId="38" fillId="0" borderId="0" applyAlignment="1">
      <alignment vertical="center"/>
    </xf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70" fontId="15" fillId="0" borderId="0"/>
    <xf numFmtId="165" fontId="14" fillId="0" borderId="0"/>
    <xf numFmtId="0" fontId="41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  <xf numFmtId="165" fontId="14" fillId="0" borderId="0"/>
  </cellStyleXfs>
  <cellXfs count="54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 wrapText="1"/>
    </xf>
    <xf numFmtId="0" fontId="4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center"/>
    </xf>
    <xf numFmtId="0" fontId="6" fillId="5" borderId="17" applyAlignment="1" pivotButton="0" quotePrefix="0" xfId="0">
      <alignment horizontal="center" vertical="center"/>
    </xf>
    <xf numFmtId="0" fontId="3" fillId="3" borderId="23" applyAlignment="1" pivotButton="0" quotePrefix="0" xfId="0">
      <alignment horizontal="center" vertical="center"/>
    </xf>
    <xf numFmtId="0" fontId="5" fillId="5" borderId="0" applyAlignment="1" pivotButton="0" quotePrefix="0" xfId="0">
      <alignment vertical="center"/>
    </xf>
    <xf numFmtId="0" fontId="3" fillId="5" borderId="0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0" fontId="6" fillId="5" borderId="10" applyAlignment="1" pivotButton="0" quotePrefix="0" xfId="0">
      <alignment horizontal="center" vertical="center"/>
    </xf>
    <xf numFmtId="0" fontId="3" fillId="3" borderId="3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6" fillId="5" borderId="11" applyAlignment="1" pivotButton="0" quotePrefix="0" xfId="0">
      <alignment horizontal="center" vertical="center"/>
    </xf>
    <xf numFmtId="0" fontId="3" fillId="3" borderId="28" applyAlignment="1" pivotButton="0" quotePrefix="0" xfId="0">
      <alignment horizontal="center" vertical="center"/>
    </xf>
    <xf numFmtId="0" fontId="5" fillId="0" borderId="0" applyAlignment="1" pivotButton="0" quotePrefix="1" xfId="0">
      <alignment vertical="center"/>
    </xf>
    <xf numFmtId="0" fontId="3" fillId="3" borderId="29" applyAlignment="1" pivotButton="0" quotePrefix="0" xfId="0">
      <alignment horizontal="center" vertical="center"/>
    </xf>
    <xf numFmtId="0" fontId="1" fillId="5" borderId="0" applyAlignment="1" pivotButton="0" quotePrefix="0" xfId="0">
      <alignment vertical="center"/>
    </xf>
    <xf numFmtId="0" fontId="4" fillId="0" borderId="0" applyAlignment="1" pivotButton="0" quotePrefix="0" xfId="0">
      <alignment horizontal="center" vertical="center"/>
    </xf>
    <xf numFmtId="0" fontId="6" fillId="5" borderId="19" applyAlignment="1" pivotButton="0" quotePrefix="0" xfId="0">
      <alignment horizontal="center" vertical="center"/>
    </xf>
    <xf numFmtId="0" fontId="3" fillId="3" borderId="52" applyAlignment="1" pivotButton="0" quotePrefix="0" xfId="0">
      <alignment horizontal="center" vertical="center"/>
    </xf>
    <xf numFmtId="0" fontId="6" fillId="0" borderId="52" applyAlignment="1" pivotButton="0" quotePrefix="0" xfId="0">
      <alignment horizontal="center" vertical="center"/>
    </xf>
    <xf numFmtId="0" fontId="7" fillId="5" borderId="0" applyAlignment="1" pivotButton="0" quotePrefix="0" xfId="0">
      <alignment vertical="center"/>
    </xf>
    <xf numFmtId="0" fontId="3" fillId="3" borderId="40" applyAlignment="1" pivotButton="0" quotePrefix="0" xfId="0">
      <alignment horizontal="center" vertical="center"/>
    </xf>
    <xf numFmtId="0" fontId="6" fillId="5" borderId="13" applyAlignment="1" pivotButton="0" quotePrefix="0" xfId="0">
      <alignment horizontal="center" vertical="center"/>
    </xf>
    <xf numFmtId="0" fontId="6" fillId="5" borderId="57" applyAlignment="1" pivotButton="0" quotePrefix="0" xfId="0">
      <alignment horizontal="center" vertical="center"/>
    </xf>
    <xf numFmtId="0" fontId="3" fillId="3" borderId="59" applyAlignment="1" pivotButton="0" quotePrefix="0" xfId="0">
      <alignment horizontal="center" vertical="center"/>
    </xf>
    <xf numFmtId="0" fontId="3" fillId="5" borderId="10" applyAlignment="1" pivotButton="0" quotePrefix="0" xfId="0">
      <alignment horizontal="center" vertical="center"/>
    </xf>
    <xf numFmtId="0" fontId="3" fillId="3" borderId="41" applyAlignment="1" pivotButton="0" quotePrefix="0" xfId="0">
      <alignment horizontal="center" vertical="center"/>
    </xf>
    <xf numFmtId="0" fontId="6" fillId="0" borderId="28" applyAlignment="1" pivotButton="0" quotePrefix="0" xfId="0">
      <alignment horizontal="center" vertical="center"/>
    </xf>
    <xf numFmtId="0" fontId="4" fillId="3" borderId="21" applyAlignment="1" pivotButton="0" quotePrefix="0" xfId="0">
      <alignment vertical="center"/>
    </xf>
    <xf numFmtId="0" fontId="3" fillId="3" borderId="22" applyAlignment="1" pivotButton="0" quotePrefix="0" xfId="0">
      <alignment horizontal="center" vertical="center"/>
    </xf>
    <xf numFmtId="0" fontId="3" fillId="0" borderId="34" applyAlignment="1" pivotButton="0" quotePrefix="0" xfId="0">
      <alignment vertical="center"/>
    </xf>
    <xf numFmtId="0" fontId="3" fillId="5" borderId="0" applyAlignment="1" pivotButton="0" quotePrefix="0" xfId="0">
      <alignment horizontal="center" vertical="center"/>
    </xf>
    <xf numFmtId="0" fontId="4" fillId="5" borderId="21" applyAlignment="1" pivotButton="0" quotePrefix="0" xfId="0">
      <alignment vertical="center"/>
    </xf>
    <xf numFmtId="0" fontId="6" fillId="5" borderId="22" applyAlignment="1" pivotButton="0" quotePrefix="0" xfId="0">
      <alignment horizontal="center" vertical="center"/>
    </xf>
    <xf numFmtId="0" fontId="4" fillId="5" borderId="16" applyAlignment="1" pivotButton="0" quotePrefix="0" xfId="0">
      <alignment vertical="center"/>
    </xf>
    <xf numFmtId="0" fontId="4" fillId="5" borderId="9" applyAlignment="1" pivotButton="0" quotePrefix="0" xfId="0">
      <alignment vertical="center"/>
    </xf>
    <xf numFmtId="0" fontId="6" fillId="0" borderId="10" applyAlignment="1" pivotButton="0" quotePrefix="0" xfId="0">
      <alignment horizontal="center" vertical="center"/>
    </xf>
    <xf numFmtId="0" fontId="4" fillId="5" borderId="12" applyAlignment="1" pivotButton="0" quotePrefix="0" xfId="0">
      <alignment vertical="center"/>
    </xf>
    <xf numFmtId="0" fontId="4" fillId="5" borderId="18" applyAlignment="1" pivotButton="0" quotePrefix="0" xfId="0">
      <alignment vertical="center"/>
    </xf>
    <xf numFmtId="0" fontId="6" fillId="0" borderId="19" applyAlignment="1" pivotButton="0" quotePrefix="0" xfId="0">
      <alignment horizontal="center" vertical="center"/>
    </xf>
    <xf numFmtId="0" fontId="6" fillId="0" borderId="17" applyAlignment="1" pivotButton="0" quotePrefix="0" xfId="0">
      <alignment horizontal="center" vertical="center"/>
    </xf>
    <xf numFmtId="0" fontId="3" fillId="0" borderId="17" applyAlignment="1" pivotButton="0" quotePrefix="0" xfId="0">
      <alignment horizontal="center" vertical="center"/>
    </xf>
    <xf numFmtId="0" fontId="6" fillId="0" borderId="13" applyAlignment="1" pivotButton="0" quotePrefix="0" xfId="0">
      <alignment horizontal="center" vertical="center"/>
    </xf>
    <xf numFmtId="0" fontId="4" fillId="0" borderId="12" applyAlignment="1" pivotButton="0" quotePrefix="0" xfId="0">
      <alignment vertical="center"/>
    </xf>
    <xf numFmtId="0" fontId="3" fillId="3" borderId="27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vertical="center"/>
    </xf>
    <xf numFmtId="0" fontId="5" fillId="5" borderId="0" applyAlignment="1" pivotButton="0" quotePrefix="0" xfId="0">
      <alignment horizontal="center" vertical="center"/>
    </xf>
    <xf numFmtId="0" fontId="4" fillId="5" borderId="0" applyAlignment="1" pivotButton="0" quotePrefix="0" xfId="0">
      <alignment vertical="center"/>
    </xf>
    <xf numFmtId="0" fontId="3" fillId="0" borderId="21" applyAlignment="1" pivotButton="0" quotePrefix="0" xfId="0">
      <alignment vertical="center"/>
    </xf>
    <xf numFmtId="14" fontId="4" fillId="0" borderId="0" applyAlignment="1" pivotButton="0" quotePrefix="0" xfId="0">
      <alignment vertical="center"/>
    </xf>
    <xf numFmtId="0" fontId="3" fillId="3" borderId="2" applyAlignment="1" pivotButton="0" quotePrefix="0" xfId="0">
      <alignment vertical="center"/>
    </xf>
    <xf numFmtId="0" fontId="3" fillId="3" borderId="3" applyAlignment="1" pivotButton="0" quotePrefix="0" xfId="0">
      <alignment horizontal="center" vertical="center"/>
    </xf>
    <xf numFmtId="0" fontId="3" fillId="3" borderId="36" applyAlignment="1" pivotButton="0" quotePrefix="0" xfId="0">
      <alignment horizontal="center" vertical="center" wrapText="1"/>
    </xf>
    <xf numFmtId="0" fontId="3" fillId="5" borderId="9" applyAlignment="1" pivotButton="0" quotePrefix="0" xfId="0">
      <alignment horizontal="left" vertical="center"/>
    </xf>
    <xf numFmtId="0" fontId="3" fillId="0" borderId="10" applyAlignment="1" pivotButton="0" quotePrefix="0" xfId="0">
      <alignment horizontal="center" vertical="center"/>
    </xf>
    <xf numFmtId="0" fontId="3" fillId="5" borderId="9" applyAlignment="1" pivotButton="0" quotePrefix="0" xfId="0">
      <alignment vertical="center"/>
    </xf>
    <xf numFmtId="0" fontId="3" fillId="3" borderId="10" applyAlignment="1" pivotButton="0" quotePrefix="0" xfId="0">
      <alignment horizontal="center" vertical="center"/>
    </xf>
    <xf numFmtId="0" fontId="3" fillId="3" borderId="48" applyAlignment="1" pivotButton="0" quotePrefix="0" xfId="0">
      <alignment horizontal="center" vertical="center"/>
    </xf>
    <xf numFmtId="0" fontId="6" fillId="0" borderId="30" applyAlignment="1" pivotButton="0" quotePrefix="0" xfId="0">
      <alignment horizontal="center" vertical="center"/>
    </xf>
    <xf numFmtId="0" fontId="6" fillId="0" borderId="29" applyAlignment="1" pivotButton="0" quotePrefix="0" xfId="0">
      <alignment horizontal="center" vertical="center"/>
    </xf>
    <xf numFmtId="0" fontId="3" fillId="5" borderId="16" applyAlignment="1" pivotButton="0" quotePrefix="0" xfId="0">
      <alignment vertical="center"/>
    </xf>
    <xf numFmtId="0" fontId="3" fillId="5" borderId="12" applyAlignment="1" pivotButton="0" quotePrefix="0" xfId="0">
      <alignment vertical="center"/>
    </xf>
    <xf numFmtId="0" fontId="3" fillId="3" borderId="17" applyAlignment="1" pivotButton="0" quotePrefix="0" xfId="0">
      <alignment horizontal="center" vertical="center"/>
    </xf>
    <xf numFmtId="0" fontId="3" fillId="0" borderId="35" applyAlignment="1" pivotButton="0" quotePrefix="0" xfId="0">
      <alignment horizontal="center" vertical="center"/>
    </xf>
    <xf numFmtId="0" fontId="6" fillId="5" borderId="58" applyAlignment="1" pivotButton="0" quotePrefix="0" xfId="0">
      <alignment horizontal="center" vertical="center"/>
    </xf>
    <xf numFmtId="0" fontId="6" fillId="5" borderId="39" applyAlignment="1" pivotButton="0" quotePrefix="0" xfId="0">
      <alignment horizontal="center" vertical="center"/>
    </xf>
    <xf numFmtId="0" fontId="6" fillId="5" borderId="52" applyAlignment="1" pivotButton="0" quotePrefix="0" xfId="0">
      <alignment horizontal="center" vertical="center"/>
    </xf>
    <xf numFmtId="0" fontId="6" fillId="5" borderId="38" applyAlignment="1" pivotButton="0" quotePrefix="0" xfId="0">
      <alignment horizontal="center" vertical="center"/>
    </xf>
    <xf numFmtId="0" fontId="6" fillId="0" borderId="43" applyAlignment="1" pivotButton="0" quotePrefix="0" xfId="0">
      <alignment horizontal="center" vertical="center"/>
    </xf>
    <xf numFmtId="0" fontId="6" fillId="5" borderId="42" applyAlignment="1" pivotButton="0" quotePrefix="0" xfId="0">
      <alignment horizontal="center" vertical="center"/>
    </xf>
    <xf numFmtId="0" fontId="3" fillId="0" borderId="28" applyAlignment="1" pivotButton="0" quotePrefix="0" xfId="0">
      <alignment horizontal="center" vertical="center"/>
    </xf>
    <xf numFmtId="0" fontId="6" fillId="0" borderId="57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left" vertical="center"/>
    </xf>
    <xf numFmtId="0" fontId="13" fillId="5" borderId="0" applyAlignment="1" pivotButton="0" quotePrefix="0" xfId="0">
      <alignment vertical="center"/>
    </xf>
    <xf numFmtId="0" fontId="4" fillId="5" borderId="2" applyAlignment="1" pivotButton="0" quotePrefix="0" xfId="0">
      <alignment vertical="center"/>
    </xf>
    <xf numFmtId="0" fontId="6" fillId="5" borderId="3" applyAlignment="1" pivotButton="0" quotePrefix="0" xfId="0">
      <alignment horizontal="center" vertical="center"/>
    </xf>
    <xf numFmtId="0" fontId="3" fillId="3" borderId="24" applyAlignment="1" pivotButton="0" quotePrefix="0" xfId="0">
      <alignment horizontal="center" vertical="center"/>
    </xf>
    <xf numFmtId="0" fontId="3" fillId="0" borderId="30" applyAlignment="1" pivotButton="0" quotePrefix="0" xfId="0">
      <alignment horizontal="center" vertical="center"/>
    </xf>
    <xf numFmtId="0" fontId="13" fillId="0" borderId="0" applyAlignment="1" pivotButton="0" quotePrefix="0" xfId="0">
      <alignment vertical="center"/>
    </xf>
    <xf numFmtId="0" fontId="3" fillId="5" borderId="18" applyAlignment="1" pivotButton="0" quotePrefix="0" xfId="0">
      <alignment vertical="center"/>
    </xf>
    <xf numFmtId="0" fontId="6" fillId="3" borderId="29" applyAlignment="1" pivotButton="0" quotePrefix="0" xfId="0">
      <alignment horizontal="center" vertical="center"/>
    </xf>
    <xf numFmtId="0" fontId="3" fillId="3" borderId="60" applyAlignment="1" pivotButton="0" quotePrefix="0" xfId="0">
      <alignment horizontal="center" vertical="center"/>
    </xf>
    <xf numFmtId="0" fontId="3" fillId="3" borderId="55" applyAlignment="1" pivotButton="0" quotePrefix="0" xfId="0">
      <alignment horizontal="center" vertical="center"/>
    </xf>
    <xf numFmtId="0" fontId="6" fillId="5" borderId="43" applyAlignment="1" pivotButton="0" quotePrefix="0" xfId="0">
      <alignment horizontal="center" vertical="center"/>
    </xf>
    <xf numFmtId="0" fontId="3" fillId="3" borderId="61" applyAlignment="1" pivotButton="0" quotePrefix="0" xfId="0">
      <alignment horizontal="center" vertical="center"/>
    </xf>
    <xf numFmtId="0" fontId="17" fillId="3" borderId="21" applyAlignment="1" pivotButton="0" quotePrefix="0" xfId="0">
      <alignment vertical="center"/>
    </xf>
    <xf numFmtId="0" fontId="6" fillId="5" borderId="48" applyAlignment="1" pivotButton="0" quotePrefix="0" xfId="0">
      <alignment horizontal="center" vertical="center"/>
    </xf>
    <xf numFmtId="0" fontId="6" fillId="5" borderId="6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0" fontId="16" fillId="0" borderId="0" applyAlignment="1" pivotButton="0" quotePrefix="0" xfId="0">
      <alignment horizontal="center" vertical="center"/>
    </xf>
    <xf numFmtId="0" fontId="18" fillId="0" borderId="22" applyAlignment="1" pivotButton="0" quotePrefix="0" xfId="0">
      <alignment horizontal="center" vertical="center"/>
    </xf>
    <xf numFmtId="0" fontId="4" fillId="0" borderId="0" applyAlignment="1" pivotButton="0" quotePrefix="1" xfId="0">
      <alignment vertical="center"/>
    </xf>
    <xf numFmtId="0" fontId="3" fillId="0" borderId="23" applyAlignment="1" pivotButton="0" quotePrefix="0" xfId="0">
      <alignment horizontal="center" vertical="center"/>
    </xf>
    <xf numFmtId="0" fontId="4" fillId="5" borderId="10" applyAlignment="1" pivotButton="0" quotePrefix="0" xfId="0">
      <alignment vertical="center"/>
    </xf>
    <xf numFmtId="0" fontId="3" fillId="2" borderId="31" applyAlignment="1" pivotButton="0" quotePrefix="0" xfId="0">
      <alignment vertical="center"/>
    </xf>
    <xf numFmtId="0" fontId="3" fillId="2" borderId="54" applyAlignment="1" pivotButton="0" quotePrefix="0" xfId="0">
      <alignment vertical="center"/>
    </xf>
    <xf numFmtId="0" fontId="3" fillId="2" borderId="51" applyAlignment="1" pivotButton="0" quotePrefix="0" xfId="0">
      <alignment vertical="center"/>
    </xf>
    <xf numFmtId="0" fontId="3" fillId="0" borderId="22" applyAlignment="1" pivotButton="0" quotePrefix="0" xfId="0">
      <alignment horizontal="center" vertical="center"/>
    </xf>
    <xf numFmtId="0" fontId="4" fillId="0" borderId="45" applyAlignment="1" pivotButton="0" quotePrefix="0" xfId="0">
      <alignment vertical="center"/>
    </xf>
    <xf numFmtId="0" fontId="4" fillId="0" borderId="18" applyAlignment="1" pivotButton="0" quotePrefix="0" xfId="0">
      <alignment vertical="center"/>
    </xf>
    <xf numFmtId="0" fontId="4" fillId="0" borderId="9" applyAlignment="1" pivotButton="0" quotePrefix="0" xfId="0">
      <alignment vertical="center"/>
    </xf>
    <xf numFmtId="0" fontId="6" fillId="5" borderId="0" applyAlignment="1" pivotButton="0" quotePrefix="0" xfId="0">
      <alignment horizontal="center" vertical="center"/>
    </xf>
    <xf numFmtId="0" fontId="4" fillId="0" borderId="19" applyAlignment="1" pivotButton="0" quotePrefix="0" xfId="0">
      <alignment vertical="center"/>
    </xf>
    <xf numFmtId="0" fontId="4" fillId="0" borderId="57" applyAlignment="1" pivotButton="0" quotePrefix="0" xfId="0">
      <alignment vertical="center"/>
    </xf>
    <xf numFmtId="0" fontId="6" fillId="3" borderId="28" applyAlignment="1" pivotButton="0" quotePrefix="0" xfId="0">
      <alignment horizontal="center" vertical="center"/>
    </xf>
    <xf numFmtId="0" fontId="6" fillId="0" borderId="42" applyAlignment="1" pivotButton="0" quotePrefix="0" xfId="0">
      <alignment horizontal="center" vertical="center"/>
    </xf>
    <xf numFmtId="0" fontId="3" fillId="0" borderId="41" applyAlignment="1" pivotButton="0" quotePrefix="0" xfId="0">
      <alignment horizontal="center" vertical="center"/>
    </xf>
    <xf numFmtId="0" fontId="3" fillId="0" borderId="52" applyAlignment="1" pivotButton="0" quotePrefix="0" xfId="0">
      <alignment horizontal="center" vertical="center"/>
    </xf>
    <xf numFmtId="0" fontId="3" fillId="0" borderId="19" applyAlignment="1" pivotButton="0" quotePrefix="0" xfId="0">
      <alignment horizontal="center" vertical="center"/>
    </xf>
    <xf numFmtId="0" fontId="6" fillId="0" borderId="35" applyAlignment="1" pivotButton="0" quotePrefix="0" xfId="0">
      <alignment horizontal="center" vertical="center"/>
    </xf>
    <xf numFmtId="0" fontId="19" fillId="5" borderId="0" applyAlignment="1" pivotButton="0" quotePrefix="0" xfId="0">
      <alignment vertical="center"/>
    </xf>
    <xf numFmtId="0" fontId="4" fillId="5" borderId="0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4" fillId="0" borderId="1" applyAlignment="1" pivotButton="0" quotePrefix="0" xfId="0">
      <alignment vertical="center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14" fontId="4" fillId="0" borderId="1" applyAlignment="1" pivotButton="0" quotePrefix="0" xfId="0">
      <alignment horizontal="center" vertical="center"/>
    </xf>
    <xf numFmtId="0" fontId="4" fillId="5" borderId="57" applyAlignment="1" pivotButton="0" quotePrefix="0" xfId="0">
      <alignment horizontal="center" vertical="center"/>
    </xf>
    <xf numFmtId="0" fontId="20" fillId="2" borderId="10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3" fillId="0" borderId="48" applyAlignment="1" pivotButton="0" quotePrefix="0" xfId="0">
      <alignment horizontal="center" vertical="center"/>
    </xf>
    <xf numFmtId="0" fontId="6" fillId="0" borderId="22" applyAlignment="1" pivotButton="0" quotePrefix="0" xfId="0">
      <alignment horizontal="center" vertical="center"/>
    </xf>
    <xf numFmtId="0" fontId="6" fillId="3" borderId="52" applyAlignment="1" pivotButton="0" quotePrefix="0" xfId="0">
      <alignment horizontal="center" vertical="center"/>
    </xf>
    <xf numFmtId="0" fontId="3" fillId="3" borderId="20" applyAlignment="1" pivotButton="0" quotePrefix="0" xfId="0">
      <alignment horizontal="center" vertical="center"/>
    </xf>
    <xf numFmtId="0" fontId="3" fillId="3" borderId="11" applyAlignment="1" pivotButton="0" quotePrefix="0" xfId="0">
      <alignment horizontal="center" vertical="center"/>
    </xf>
    <xf numFmtId="0" fontId="6" fillId="0" borderId="24" applyAlignment="1" pivotButton="0" quotePrefix="0" xfId="0">
      <alignment horizontal="center" vertical="center"/>
    </xf>
    <xf numFmtId="0" fontId="4" fillId="0" borderId="57" pivotButton="0" quotePrefix="0" xfId="0"/>
    <xf numFmtId="0" fontId="6" fillId="0" borderId="23" applyAlignment="1" pivotButton="0" quotePrefix="0" xfId="0">
      <alignment horizontal="center" vertical="center"/>
    </xf>
    <xf numFmtId="0" fontId="6" fillId="0" borderId="3" applyAlignment="1" pivotButton="0" quotePrefix="0" xfId="0">
      <alignment horizontal="center" vertical="center"/>
    </xf>
    <xf numFmtId="0" fontId="4" fillId="0" borderId="8" applyAlignment="1" pivotButton="0" quotePrefix="0" xfId="0">
      <alignment vertical="center"/>
    </xf>
    <xf numFmtId="0" fontId="3" fillId="0" borderId="57" applyAlignment="1" pivotButton="0" quotePrefix="0" xfId="0">
      <alignment horizontal="center" vertical="center"/>
    </xf>
    <xf numFmtId="0" fontId="6" fillId="0" borderId="58" applyAlignment="1" pivotButton="0" quotePrefix="0" xfId="0">
      <alignment horizontal="center" vertical="center"/>
    </xf>
    <xf numFmtId="0" fontId="4" fillId="0" borderId="10" pivotButton="0" quotePrefix="0" xfId="0"/>
    <xf numFmtId="0" fontId="40" fillId="0" borderId="0" applyAlignment="1" pivotButton="0" quotePrefix="0" xfId="0">
      <alignment horizontal="center" vertical="center"/>
    </xf>
    <xf numFmtId="0" fontId="6" fillId="5" borderId="35" applyAlignment="1" pivotButton="0" quotePrefix="0" xfId="0">
      <alignment horizontal="center" vertical="center"/>
    </xf>
    <xf numFmtId="0" fontId="6" fillId="5" borderId="53" applyAlignment="1" pivotButton="0" quotePrefix="0" xfId="0">
      <alignment horizontal="center" vertical="center"/>
    </xf>
    <xf numFmtId="0" fontId="6" fillId="5" borderId="26" applyAlignment="1" pivotButton="0" quotePrefix="0" xfId="0">
      <alignment horizontal="center" vertical="center"/>
    </xf>
    <xf numFmtId="0" fontId="4" fillId="0" borderId="63" applyAlignment="1" pivotButton="0" quotePrefix="0" xfId="0">
      <alignment horizontal="left" vertical="center"/>
    </xf>
    <xf numFmtId="0" fontId="4" fillId="3" borderId="40" applyAlignment="1" pivotButton="0" quotePrefix="0" xfId="0">
      <alignment horizontal="center" vertical="center" wrapText="1"/>
    </xf>
    <xf numFmtId="0" fontId="4" fillId="3" borderId="50" applyAlignment="1" pivotButton="0" quotePrefix="0" xfId="0">
      <alignment horizontal="center" vertical="center" wrapText="1"/>
    </xf>
    <xf numFmtId="0" fontId="6" fillId="0" borderId="17" applyAlignment="1" pivotButton="0" quotePrefix="0" xfId="0">
      <alignment horizontal="center" vertical="center" wrapText="1"/>
    </xf>
    <xf numFmtId="0" fontId="6" fillId="0" borderId="38" applyAlignment="1" pivotButton="0" quotePrefix="0" xfId="0">
      <alignment horizontal="center" vertical="center" wrapText="1"/>
    </xf>
    <xf numFmtId="0" fontId="6" fillId="0" borderId="13" applyAlignment="1" pivotButton="0" quotePrefix="0" xfId="0">
      <alignment horizontal="center" vertical="center" wrapText="1"/>
    </xf>
    <xf numFmtId="0" fontId="6" fillId="0" borderId="39" applyAlignment="1" pivotButton="0" quotePrefix="0" xfId="0">
      <alignment horizontal="center" vertical="center" wrapText="1"/>
    </xf>
    <xf numFmtId="0" fontId="4" fillId="0" borderId="0" pivotButton="0" quotePrefix="0" xfId="172"/>
    <xf numFmtId="0" fontId="6" fillId="3" borderId="23" applyAlignment="1" pivotButton="0" quotePrefix="0" xfId="0">
      <alignment horizontal="center" vertical="center"/>
    </xf>
    <xf numFmtId="0" fontId="4" fillId="5" borderId="57" applyAlignment="1" pivotButton="0" quotePrefix="0" xfId="0">
      <alignment vertical="center"/>
    </xf>
    <xf numFmtId="0" fontId="3" fillId="3" borderId="47" applyAlignment="1" pivotButton="0" quotePrefix="0" xfId="0">
      <alignment horizontal="center" vertical="center"/>
    </xf>
    <xf numFmtId="0" fontId="18" fillId="3" borderId="28" applyAlignment="1" pivotButton="0" quotePrefix="0" xfId="0">
      <alignment horizontal="center" vertical="center"/>
    </xf>
    <xf numFmtId="0" fontId="5" fillId="3" borderId="28" applyAlignment="1" pivotButton="0" quotePrefix="0" xfId="0">
      <alignment horizontal="center" vertical="center"/>
    </xf>
    <xf numFmtId="0" fontId="3" fillId="0" borderId="74" applyAlignment="1" pivotButton="0" quotePrefix="0" xfId="0">
      <alignment horizontal="center" vertical="center"/>
    </xf>
    <xf numFmtId="0" fontId="6" fillId="5" borderId="25" applyAlignment="1" pivotButton="0" quotePrefix="0" xfId="0">
      <alignment horizontal="center" vertical="center"/>
    </xf>
    <xf numFmtId="0" fontId="19" fillId="5" borderId="0" applyAlignment="1" pivotButton="0" quotePrefix="1" xfId="0">
      <alignment vertical="center"/>
    </xf>
    <xf numFmtId="0" fontId="3" fillId="0" borderId="49" applyAlignment="1" pivotButton="0" quotePrefix="0" xfId="0">
      <alignment horizontal="center" vertical="center"/>
    </xf>
    <xf numFmtId="0" fontId="17" fillId="5" borderId="0" applyAlignment="1" pivotButton="0" quotePrefix="0" xfId="0">
      <alignment vertical="center"/>
    </xf>
    <xf numFmtId="0" fontId="4" fillId="0" borderId="46" applyAlignment="1" pivotButton="0" quotePrefix="0" xfId="0">
      <alignment vertical="center"/>
    </xf>
    <xf numFmtId="0" fontId="3" fillId="0" borderId="40" applyAlignment="1" pivotButton="0" quotePrefix="0" xfId="0">
      <alignment horizontal="center" vertical="center"/>
    </xf>
    <xf numFmtId="0" fontId="6" fillId="3" borderId="47" applyAlignment="1" pivotButton="0" quotePrefix="0" xfId="0">
      <alignment horizontal="center" vertical="center"/>
    </xf>
    <xf numFmtId="0" fontId="3" fillId="0" borderId="48" applyAlignment="1" pivotButton="0" quotePrefix="0" xfId="0">
      <alignment horizontal="center" vertical="center" wrapText="1"/>
    </xf>
    <xf numFmtId="0" fontId="3" fillId="0" borderId="23" applyAlignment="1" pivotButton="0" quotePrefix="0" xfId="0">
      <alignment horizontal="center" vertical="center" wrapText="1"/>
    </xf>
    <xf numFmtId="0" fontId="3" fillId="0" borderId="26" applyAlignment="1" pivotButton="0" quotePrefix="0" xfId="0">
      <alignment horizontal="center" vertical="center"/>
    </xf>
    <xf numFmtId="0" fontId="40" fillId="0" borderId="10" applyAlignment="1" pivotButton="0" quotePrefix="0" xfId="0">
      <alignment horizontal="center" vertical="center"/>
    </xf>
    <xf numFmtId="0" fontId="40" fillId="0" borderId="17" applyAlignment="1" pivotButton="0" quotePrefix="0" xfId="0">
      <alignment horizontal="center" vertical="center"/>
    </xf>
    <xf numFmtId="0" fontId="42" fillId="0" borderId="0" applyAlignment="1" pivotButton="0" quotePrefix="0" xfId="0">
      <alignment vertical="center"/>
    </xf>
    <xf numFmtId="0" fontId="40" fillId="0" borderId="30" applyAlignment="1" pivotButton="0" quotePrefix="0" xfId="0">
      <alignment horizontal="center" vertical="center"/>
    </xf>
    <xf numFmtId="0" fontId="3" fillId="0" borderId="53" applyAlignment="1" pivotButton="0" quotePrefix="0" xfId="0">
      <alignment horizontal="center" vertical="center"/>
    </xf>
    <xf numFmtId="0" fontId="17" fillId="5" borderId="0" applyAlignment="1" pivotButton="0" quotePrefix="0" xfId="0">
      <alignment horizontal="right" vertical="center"/>
    </xf>
    <xf numFmtId="0" fontId="19" fillId="5" borderId="0" applyAlignment="1" pivotButton="0" quotePrefix="0" xfId="0">
      <alignment horizontal="right"/>
    </xf>
    <xf numFmtId="0" fontId="19" fillId="0" borderId="0" applyAlignment="1" pivotButton="0" quotePrefix="1" xfId="0">
      <alignment vertical="center"/>
    </xf>
    <xf numFmtId="0" fontId="3" fillId="0" borderId="47" applyAlignment="1" pivotButton="0" quotePrefix="0" xfId="0">
      <alignment horizontal="center" vertical="center"/>
    </xf>
    <xf numFmtId="0" fontId="3" fillId="0" borderId="24" applyAlignment="1" pivotButton="0" quotePrefix="0" xfId="0">
      <alignment horizontal="center" vertical="center"/>
    </xf>
    <xf numFmtId="0" fontId="3" fillId="0" borderId="51" applyAlignment="1" pivotButton="0" quotePrefix="0" xfId="0">
      <alignment horizontal="center" vertical="center"/>
    </xf>
    <xf numFmtId="14" fontId="4" fillId="47" borderId="1" applyAlignment="1" pivotButton="0" quotePrefix="0" xfId="0">
      <alignment horizontal="center" vertical="center"/>
    </xf>
    <xf numFmtId="0" fontId="5" fillId="0" borderId="10" applyAlignment="1" pivotButton="0" quotePrefix="0" xfId="0">
      <alignment horizontal="center" vertical="center"/>
    </xf>
    <xf numFmtId="0" fontId="3" fillId="5" borderId="9" applyAlignment="1" pivotButton="0" quotePrefix="0" xfId="0">
      <alignment vertical="center" wrapText="1"/>
    </xf>
    <xf numFmtId="0" fontId="3" fillId="5" borderId="12" applyAlignment="1" pivotButton="0" quotePrefix="0" xfId="0">
      <alignment vertical="center" wrapText="1"/>
    </xf>
    <xf numFmtId="0" fontId="40" fillId="48" borderId="35" applyAlignment="1" pivotButton="0" quotePrefix="0" xfId="0">
      <alignment horizontal="center" vertical="center"/>
    </xf>
    <xf numFmtId="0" fontId="40" fillId="0" borderId="28" applyAlignment="1" pivotButton="0" quotePrefix="0" xfId="0">
      <alignment horizontal="center" vertical="center"/>
    </xf>
    <xf numFmtId="0" fontId="40" fillId="0" borderId="47" applyAlignment="1" pivotButton="0" quotePrefix="0" xfId="0">
      <alignment horizontal="center" vertical="center"/>
    </xf>
    <xf numFmtId="0" fontId="8" fillId="0" borderId="19" applyAlignment="1" pivotButton="0" quotePrefix="0" xfId="0">
      <alignment horizontal="center" vertical="center"/>
    </xf>
    <xf numFmtId="0" fontId="8" fillId="0" borderId="10" applyAlignment="1" pivotButton="0" quotePrefix="0" xfId="0">
      <alignment horizontal="center" vertical="center"/>
    </xf>
    <xf numFmtId="0" fontId="44" fillId="0" borderId="0" applyAlignment="1" pivotButton="0" quotePrefix="1" xfId="0">
      <alignment vertical="center"/>
    </xf>
    <xf numFmtId="0" fontId="43" fillId="0" borderId="19" applyAlignment="1" pivotButton="0" quotePrefix="0" xfId="0">
      <alignment horizontal="center" vertical="center"/>
    </xf>
    <xf numFmtId="0" fontId="43" fillId="5" borderId="10" applyAlignment="1" pivotButton="0" quotePrefix="0" xfId="0">
      <alignment horizontal="center" vertical="center"/>
    </xf>
    <xf numFmtId="0" fontId="43" fillId="0" borderId="11" applyAlignment="1" pivotButton="0" quotePrefix="0" xfId="0">
      <alignment horizontal="center" vertical="center"/>
    </xf>
    <xf numFmtId="0" fontId="43" fillId="5" borderId="43" applyAlignment="1" pivotButton="0" quotePrefix="0" xfId="0">
      <alignment horizontal="center" vertical="center"/>
    </xf>
    <xf numFmtId="0" fontId="8" fillId="0" borderId="57" applyAlignment="1" pivotButton="0" quotePrefix="0" xfId="0">
      <alignment horizontal="center" vertical="center"/>
    </xf>
    <xf numFmtId="0" fontId="8" fillId="0" borderId="50" applyAlignment="1" pivotButton="0" quotePrefix="0" xfId="0">
      <alignment horizontal="center" vertical="center"/>
    </xf>
    <xf numFmtId="0" fontId="8" fillId="5" borderId="10" applyAlignment="1" pivotButton="0" quotePrefix="0" xfId="0">
      <alignment horizontal="center" vertical="center"/>
    </xf>
    <xf numFmtId="0" fontId="8" fillId="0" borderId="52" applyAlignment="1" pivotButton="0" quotePrefix="0" xfId="0">
      <alignment horizontal="center" vertical="center"/>
    </xf>
    <xf numFmtId="0" fontId="8" fillId="0" borderId="29" applyAlignment="1" pivotButton="0" quotePrefix="0" xfId="0">
      <alignment horizontal="center" vertical="center" wrapText="1"/>
    </xf>
    <xf numFmtId="0" fontId="18" fillId="0" borderId="10" applyAlignment="1" pivotButton="0" quotePrefix="0" xfId="0">
      <alignment horizontal="center" vertical="center"/>
    </xf>
    <xf numFmtId="0" fontId="18" fillId="5" borderId="13" applyAlignment="1" pivotButton="0" quotePrefix="0" xfId="0">
      <alignment horizontal="center" vertical="center"/>
    </xf>
    <xf numFmtId="0" fontId="18" fillId="0" borderId="28" applyAlignment="1" pivotButton="0" quotePrefix="0" xfId="0">
      <alignment horizontal="center" vertical="center"/>
    </xf>
    <xf numFmtId="0" fontId="4" fillId="5" borderId="75" applyAlignment="1" pivotButton="0" quotePrefix="0" xfId="0">
      <alignment horizontal="left" vertical="center"/>
    </xf>
    <xf numFmtId="0" fontId="4" fillId="5" borderId="62" applyAlignment="1" pivotButton="0" quotePrefix="0" xfId="0">
      <alignment horizontal="left" vertical="center"/>
    </xf>
    <xf numFmtId="0" fontId="4" fillId="5" borderId="55" applyAlignment="1" pivotButton="0" quotePrefix="0" xfId="0">
      <alignment horizontal="left" vertical="center"/>
    </xf>
    <xf numFmtId="0" fontId="4" fillId="5" borderId="76" applyAlignment="1" pivotButton="0" quotePrefix="0" xfId="0">
      <alignment horizontal="left" vertical="center"/>
    </xf>
    <xf numFmtId="0" fontId="3" fillId="3" borderId="74" applyAlignment="1" pivotButton="0" quotePrefix="0" xfId="0">
      <alignment horizontal="center" vertical="center"/>
    </xf>
    <xf numFmtId="0" fontId="3" fillId="3" borderId="49" applyAlignment="1" pivotButton="0" quotePrefix="0" xfId="0">
      <alignment horizontal="center" vertical="center"/>
    </xf>
    <xf numFmtId="0" fontId="8" fillId="0" borderId="14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 wrapText="1"/>
    </xf>
    <xf numFmtId="0" fontId="3" fillId="3" borderId="24" applyAlignment="1" pivotButton="0" quotePrefix="0" xfId="0">
      <alignment horizontal="center" vertical="center" wrapText="1"/>
    </xf>
    <xf numFmtId="0" fontId="6" fillId="0" borderId="37" applyAlignment="1" pivotButton="0" quotePrefix="0" xfId="0">
      <alignment horizontal="center" vertical="center"/>
    </xf>
    <xf numFmtId="0" fontId="6" fillId="5" borderId="14" applyAlignment="1" pivotButton="0" quotePrefix="0" xfId="0">
      <alignment horizontal="center" vertical="center"/>
    </xf>
    <xf numFmtId="0" fontId="3" fillId="3" borderId="21" applyAlignment="1" pivotButton="0" quotePrefix="0" xfId="0">
      <alignment vertical="center"/>
    </xf>
    <xf numFmtId="0" fontId="4" fillId="0" borderId="44" applyAlignment="1" pivotButton="0" quotePrefix="0" xfId="0">
      <alignment horizontal="left" vertical="center" wrapText="1"/>
    </xf>
    <xf numFmtId="0" fontId="4" fillId="0" borderId="46" applyAlignment="1" pivotButton="0" quotePrefix="0" xfId="0">
      <alignment horizontal="left" vertical="center" wrapText="1"/>
    </xf>
    <xf numFmtId="0" fontId="8" fillId="0" borderId="13" applyAlignment="1" pivotButton="0" quotePrefix="0" xfId="0">
      <alignment horizontal="center" vertical="center" wrapText="1"/>
    </xf>
    <xf numFmtId="0" fontId="41" fillId="0" borderId="1" applyAlignment="1" pivotButton="0" quotePrefix="0" xfId="172">
      <alignment vertical="center"/>
    </xf>
    <xf numFmtId="0" fontId="1" fillId="0" borderId="24" applyAlignment="1" pivotButton="0" quotePrefix="0" xfId="0">
      <alignment vertical="center"/>
    </xf>
    <xf numFmtId="0" fontId="4" fillId="5" borderId="29" applyAlignment="1" pivotButton="0" quotePrefix="0" xfId="0">
      <alignment vertical="center"/>
    </xf>
    <xf numFmtId="0" fontId="4" fillId="5" borderId="10" applyAlignment="1" pivotButton="0" quotePrefix="0" xfId="0">
      <alignment horizontal="center" vertical="center"/>
    </xf>
    <xf numFmtId="0" fontId="45" fillId="0" borderId="10" applyAlignment="1" pivotButton="0" quotePrefix="0" xfId="0">
      <alignment vertical="center"/>
    </xf>
    <xf numFmtId="0" fontId="46" fillId="0" borderId="0" pivotButton="0" quotePrefix="0" xfId="172"/>
    <xf numFmtId="0" fontId="5" fillId="0" borderId="28" applyAlignment="1" pivotButton="0" quotePrefix="0" xfId="0">
      <alignment horizontal="center" vertical="center"/>
    </xf>
    <xf numFmtId="0" fontId="40" fillId="0" borderId="74" applyAlignment="1" pivotButton="0" quotePrefix="0" xfId="0">
      <alignment horizontal="center" vertical="center"/>
    </xf>
    <xf numFmtId="0" fontId="4" fillId="0" borderId="55" applyAlignment="1" pivotButton="0" quotePrefix="0" xfId="0">
      <alignment vertical="center"/>
    </xf>
    <xf numFmtId="0" fontId="4" fillId="0" borderId="60" applyAlignment="1" pivotButton="0" quotePrefix="0" xfId="0">
      <alignment vertical="center"/>
    </xf>
    <xf numFmtId="0" fontId="4" fillId="0" borderId="62" applyAlignment="1" pivotButton="0" quotePrefix="0" xfId="0">
      <alignment vertical="center"/>
    </xf>
    <xf numFmtId="0" fontId="8" fillId="0" borderId="13" applyAlignment="1" pivotButton="0" quotePrefix="0" xfId="0">
      <alignment horizontal="center" vertical="center"/>
    </xf>
    <xf numFmtId="0" fontId="8" fillId="0" borderId="29" applyAlignment="1" pivotButton="0" quotePrefix="0" xfId="0">
      <alignment horizontal="center" vertical="center"/>
    </xf>
    <xf numFmtId="0" fontId="8" fillId="0" borderId="28" applyAlignment="1" pivotButton="0" quotePrefix="0" xfId="0">
      <alignment horizontal="center" vertical="center"/>
    </xf>
    <xf numFmtId="0" fontId="3" fillId="3" borderId="14" applyAlignment="1" pivotButton="0" quotePrefix="0" xfId="0">
      <alignment horizontal="center" vertical="center"/>
    </xf>
    <xf numFmtId="0" fontId="6" fillId="0" borderId="38" applyAlignment="1" pivotButton="0" quotePrefix="0" xfId="0">
      <alignment horizontal="center" vertical="center"/>
    </xf>
    <xf numFmtId="0" fontId="8" fillId="5" borderId="43" applyAlignment="1" pivotButton="0" quotePrefix="0" xfId="0">
      <alignment horizontal="center" vertical="center"/>
    </xf>
    <xf numFmtId="0" fontId="18" fillId="0" borderId="12" applyAlignment="1" pivotButton="0" quotePrefix="0" xfId="0">
      <alignment horizontal="center" vertical="center"/>
    </xf>
    <xf numFmtId="0" fontId="4" fillId="0" borderId="19" pivotButton="0" quotePrefix="0" xfId="172"/>
    <xf numFmtId="0" fontId="6" fillId="0" borderId="30" applyAlignment="1" pivotButton="0" quotePrefix="0" xfId="0">
      <alignment horizontal="center" vertical="center" wrapText="1"/>
    </xf>
    <xf numFmtId="0" fontId="6" fillId="5" borderId="30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6" fillId="0" borderId="64" applyAlignment="1" pivotButton="0" quotePrefix="0" xfId="0">
      <alignment horizontal="center" vertical="center"/>
    </xf>
    <xf numFmtId="0" fontId="3" fillId="3" borderId="25" applyAlignment="1" pivotButton="0" quotePrefix="0" xfId="0">
      <alignment horizontal="center" vertical="center"/>
    </xf>
    <xf numFmtId="0" fontId="5" fillId="10" borderId="15" applyAlignment="1" pivotButton="0" quotePrefix="0" xfId="0">
      <alignment horizontal="center" vertical="center" wrapText="1"/>
    </xf>
    <xf numFmtId="0" fontId="4" fillId="5" borderId="8" applyAlignment="1" pivotButton="0" quotePrefix="0" xfId="0">
      <alignment vertical="center"/>
    </xf>
    <xf numFmtId="0" fontId="5" fillId="8" borderId="25" applyAlignment="1" pivotButton="0" quotePrefix="0" xfId="0">
      <alignment horizontal="center" vertical="center" wrapText="1"/>
    </xf>
    <xf numFmtId="0" fontId="5" fillId="8" borderId="26" applyAlignment="1" pivotButton="0" quotePrefix="0" xfId="0">
      <alignment horizontal="center" vertical="center" wrapText="1"/>
    </xf>
    <xf numFmtId="0" fontId="5" fillId="7" borderId="25" applyAlignment="1" pivotButton="0" quotePrefix="0" xfId="0">
      <alignment horizontal="center" vertical="center" wrapText="1"/>
    </xf>
    <xf numFmtId="0" fontId="8" fillId="5" borderId="19" applyAlignment="1" pivotButton="0" quotePrefix="0" xfId="0">
      <alignment horizontal="center" vertical="center"/>
    </xf>
    <xf numFmtId="0" fontId="8" fillId="5" borderId="42" applyAlignment="1" pivotButton="0" quotePrefix="0" xfId="0">
      <alignment horizontal="center" vertical="center"/>
    </xf>
    <xf numFmtId="0" fontId="3" fillId="0" borderId="77" applyAlignment="1" pivotButton="0" quotePrefix="0" xfId="0">
      <alignment horizontal="center" vertical="center"/>
    </xf>
    <xf numFmtId="0" fontId="45" fillId="0" borderId="0" applyAlignment="1" pivotButton="0" quotePrefix="0" xfId="0">
      <alignment vertical="center"/>
    </xf>
    <xf numFmtId="0" fontId="5" fillId="5" borderId="35" applyAlignment="1" pivotButton="0" quotePrefix="0" xfId="0">
      <alignment horizontal="center" vertical="center"/>
    </xf>
    <xf numFmtId="0" fontId="8" fillId="5" borderId="35" applyAlignment="1" pivotButton="0" quotePrefix="0" xfId="0">
      <alignment horizontal="center" vertical="center"/>
    </xf>
    <xf numFmtId="0" fontId="3" fillId="0" borderId="54" applyAlignment="1" pivotButton="0" quotePrefix="0" xfId="0">
      <alignment horizontal="center" vertical="center"/>
    </xf>
    <xf numFmtId="0" fontId="43" fillId="0" borderId="59" applyAlignment="1" pivotButton="0" quotePrefix="0" xfId="0">
      <alignment horizontal="center" vertical="center"/>
    </xf>
    <xf numFmtId="0" fontId="3" fillId="5" borderId="35" applyAlignment="1" pivotButton="0" quotePrefix="0" xfId="0">
      <alignment horizontal="center" vertical="center"/>
    </xf>
    <xf numFmtId="0" fontId="3" fillId="11" borderId="26" applyAlignment="1" pivotButton="0" quotePrefix="0" xfId="0">
      <alignment horizontal="center" vertical="center"/>
    </xf>
    <xf numFmtId="0" fontId="4" fillId="0" borderId="75" applyAlignment="1" pivotButton="0" quotePrefix="0" xfId="0">
      <alignment vertical="center"/>
    </xf>
    <xf numFmtId="0" fontId="4" fillId="0" borderId="54" applyAlignment="1" pivotButton="0" quotePrefix="0" xfId="0">
      <alignment vertical="center"/>
    </xf>
    <xf numFmtId="0" fontId="46" fillId="0" borderId="19" applyAlignment="1" pivotButton="0" quotePrefix="0" xfId="172">
      <alignment vertical="center"/>
    </xf>
    <xf numFmtId="0" fontId="3" fillId="0" borderId="13" applyAlignment="1" pivotButton="0" quotePrefix="0" xfId="0">
      <alignment horizontal="center" vertical="center"/>
    </xf>
    <xf numFmtId="0" fontId="3" fillId="0" borderId="29" applyAlignment="1" pivotButton="0" quotePrefix="0" xfId="0">
      <alignment horizontal="center" vertical="center"/>
    </xf>
    <xf numFmtId="0" fontId="4" fillId="5" borderId="55" applyAlignment="1" pivotButton="0" quotePrefix="0" xfId="0">
      <alignment vertical="center"/>
    </xf>
    <xf numFmtId="0" fontId="8" fillId="5" borderId="59" applyAlignment="1" pivotButton="0" quotePrefix="0" xfId="0">
      <alignment horizontal="center" vertical="center"/>
    </xf>
    <xf numFmtId="0" fontId="6" fillId="0" borderId="59" applyAlignment="1" pivotButton="0" quotePrefix="0" xfId="0">
      <alignment horizontal="center" vertical="center"/>
    </xf>
    <xf numFmtId="0" fontId="47" fillId="0" borderId="10" applyAlignment="1" pivotButton="0" quotePrefix="0" xfId="0">
      <alignment horizontal="center" vertical="center"/>
    </xf>
    <xf numFmtId="0" fontId="41" fillId="0" borderId="10" applyAlignment="1" pivotButton="0" quotePrefix="0" xfId="172">
      <alignment vertical="center"/>
    </xf>
    <xf numFmtId="0" fontId="5" fillId="0" borderId="19" applyAlignment="1" pivotButton="0" quotePrefix="0" xfId="0">
      <alignment horizontal="center" vertical="center"/>
    </xf>
    <xf numFmtId="0" fontId="4" fillId="0" borderId="15" applyAlignment="1" pivotButton="0" quotePrefix="0" xfId="0">
      <alignment horizontal="left" vertical="center" wrapText="1"/>
    </xf>
    <xf numFmtId="0" fontId="4" fillId="3" borderId="47" applyAlignment="1" pivotButton="0" quotePrefix="0" xfId="0">
      <alignment horizontal="center" vertical="center" wrapText="1"/>
    </xf>
    <xf numFmtId="0" fontId="3" fillId="0" borderId="50" applyAlignment="1" pivotButton="0" quotePrefix="0" xfId="0">
      <alignment horizontal="center" vertical="center"/>
    </xf>
    <xf numFmtId="0" fontId="5" fillId="0" borderId="29" applyAlignment="1" pivotButton="0" quotePrefix="0" xfId="0">
      <alignment horizontal="center" vertical="center"/>
    </xf>
    <xf numFmtId="0" fontId="5" fillId="0" borderId="13" applyAlignment="1" pivotButton="0" quotePrefix="0" xfId="0">
      <alignment horizontal="center" vertical="center"/>
    </xf>
    <xf numFmtId="0" fontId="3" fillId="2" borderId="10" applyAlignment="1" pivotButton="0" quotePrefix="0" xfId="0">
      <alignment horizontal="center" vertical="center"/>
    </xf>
    <xf numFmtId="0" fontId="3" fillId="2" borderId="10" applyAlignment="1" pivotButton="0" quotePrefix="0" xfId="0">
      <alignment horizontal="center" vertical="center" wrapText="1"/>
    </xf>
    <xf numFmtId="0" fontId="18" fillId="2" borderId="10" applyAlignment="1" pivotButton="0" quotePrefix="0" xfId="0">
      <alignment horizontal="center" vertical="center"/>
    </xf>
    <xf numFmtId="0" fontId="3" fillId="5" borderId="78" applyAlignment="1" pivotButton="0" quotePrefix="0" xfId="0">
      <alignment vertical="center"/>
    </xf>
    <xf numFmtId="0" fontId="6" fillId="5" borderId="1" applyAlignment="1" pivotButton="0" quotePrefix="0" xfId="0">
      <alignment horizontal="center" vertical="center"/>
    </xf>
    <xf numFmtId="0" fontId="6" fillId="5" borderId="79" applyAlignment="1" pivotButton="0" quotePrefix="0" xfId="0">
      <alignment horizontal="center" vertical="center"/>
    </xf>
    <xf numFmtId="0" fontId="3" fillId="0" borderId="25" applyAlignment="1" pivotButton="0" quotePrefix="0" xfId="0">
      <alignment horizontal="center" vertical="center"/>
    </xf>
    <xf numFmtId="0" fontId="3" fillId="0" borderId="16" applyAlignment="1" pivotButton="0" quotePrefix="0" xfId="0">
      <alignment vertical="center"/>
    </xf>
    <xf numFmtId="0" fontId="3" fillId="0" borderId="17" applyAlignment="1" pivotButton="0" quotePrefix="0" xfId="0">
      <alignment horizontal="center" vertical="center" wrapText="1"/>
    </xf>
    <xf numFmtId="0" fontId="3" fillId="0" borderId="20" applyAlignment="1" pivotButton="0" quotePrefix="0" xfId="0">
      <alignment horizontal="center" vertical="center" wrapText="1"/>
    </xf>
    <xf numFmtId="0" fontId="3" fillId="2" borderId="9" applyAlignment="1" pivotButton="0" quotePrefix="0" xfId="0">
      <alignment vertical="center"/>
    </xf>
    <xf numFmtId="0" fontId="3" fillId="2" borderId="11" applyAlignment="1" pivotButton="0" quotePrefix="0" xfId="0">
      <alignment horizontal="center" vertical="center" wrapText="1"/>
    </xf>
    <xf numFmtId="0" fontId="3" fillId="0" borderId="9" applyAlignment="1" pivotButton="0" quotePrefix="0" xfId="0">
      <alignment horizontal="left" vertical="center"/>
    </xf>
    <xf numFmtId="0" fontId="3" fillId="2" borderId="9" applyAlignment="1" pivotButton="0" quotePrefix="0" xfId="0">
      <alignment horizontal="left" vertical="center"/>
    </xf>
    <xf numFmtId="0" fontId="3" fillId="2" borderId="11" applyAlignment="1" pivotButton="0" quotePrefix="0" xfId="0">
      <alignment horizontal="center" vertical="center"/>
    </xf>
    <xf numFmtId="0" fontId="3" fillId="0" borderId="9" applyAlignment="1" pivotButton="0" quotePrefix="0" xfId="0">
      <alignment horizontal="left" vertical="center" wrapText="1"/>
    </xf>
    <xf numFmtId="0" fontId="6" fillId="3" borderId="11" applyAlignment="1" pivotButton="0" quotePrefix="0" xfId="0">
      <alignment horizontal="center" vertical="center"/>
    </xf>
    <xf numFmtId="0" fontId="16" fillId="0" borderId="10" applyAlignment="1" pivotButton="0" quotePrefix="0" xfId="0">
      <alignment horizontal="center" vertical="center"/>
    </xf>
    <xf numFmtId="0" fontId="13" fillId="0" borderId="10" applyAlignment="1" pivotButton="0" quotePrefix="0" xfId="0">
      <alignment horizontal="center" vertical="center"/>
    </xf>
    <xf numFmtId="0" fontId="16" fillId="5" borderId="10" applyAlignment="1" pivotButton="0" quotePrefix="0" xfId="0">
      <alignment horizontal="center" vertical="center"/>
    </xf>
    <xf numFmtId="0" fontId="8" fillId="3" borderId="25" applyAlignment="1" pivotButton="0" quotePrefix="0" xfId="0">
      <alignment horizontal="center" vertical="center"/>
    </xf>
    <xf numFmtId="0" fontId="3" fillId="3" borderId="51" applyAlignment="1" pivotButton="0" quotePrefix="0" xfId="0">
      <alignment horizontal="center" vertical="center"/>
    </xf>
    <xf numFmtId="0" fontId="13" fillId="0" borderId="57" applyAlignment="1" pivotButton="0" quotePrefix="0" xfId="0">
      <alignment horizontal="center" vertical="center"/>
    </xf>
    <xf numFmtId="0" fontId="16" fillId="0" borderId="30" applyAlignment="1" pivotButton="0" quotePrefix="0" xfId="0">
      <alignment horizontal="center" vertical="center"/>
    </xf>
    <xf numFmtId="0" fontId="5" fillId="0" borderId="30" applyAlignment="1" pivotButton="0" quotePrefix="0" xfId="0">
      <alignment horizontal="center" vertical="center"/>
    </xf>
    <xf numFmtId="0" fontId="13" fillId="0" borderId="17" applyAlignment="1" pivotButton="0" quotePrefix="0" xfId="0">
      <alignment horizontal="center" vertical="center"/>
    </xf>
    <xf numFmtId="0" fontId="16" fillId="0" borderId="57" applyAlignment="1" pivotButton="0" quotePrefix="0" xfId="0">
      <alignment horizontal="center" vertical="center"/>
    </xf>
    <xf numFmtId="0" fontId="16" fillId="0" borderId="28" applyAlignment="1" pivotButton="0" quotePrefix="0" xfId="0">
      <alignment horizontal="center" vertical="center"/>
    </xf>
    <xf numFmtId="0" fontId="6" fillId="0" borderId="25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/>
    </xf>
    <xf numFmtId="0" fontId="0" fillId="5" borderId="0" pivotButton="0" quotePrefix="0" xfId="0"/>
    <xf numFmtId="0" fontId="0" fillId="5" borderId="32" applyAlignment="1" pivotButton="0" quotePrefix="0" xfId="0">
      <alignment horizontal="left"/>
    </xf>
    <xf numFmtId="0" fontId="0" fillId="5" borderId="33" applyAlignment="1" pivotButton="0" quotePrefix="0" xfId="0">
      <alignment horizontal="left"/>
    </xf>
    <xf numFmtId="0" fontId="0" fillId="5" borderId="0" applyAlignment="1" pivotButton="0" quotePrefix="0" xfId="0">
      <alignment horizontal="center"/>
    </xf>
    <xf numFmtId="0" fontId="0" fillId="5" borderId="15" applyAlignment="1" pivotButton="0" quotePrefix="0" xfId="0">
      <alignment horizontal="left"/>
    </xf>
    <xf numFmtId="0" fontId="0" fillId="5" borderId="0" applyAlignment="1" pivotButton="0" quotePrefix="0" xfId="0">
      <alignment horizontal="left"/>
    </xf>
    <xf numFmtId="164" fontId="48" fillId="5" borderId="0" applyAlignment="1" pivotButton="0" quotePrefix="0" xfId="0">
      <alignment horizontal="left"/>
    </xf>
    <xf numFmtId="0" fontId="48" fillId="5" borderId="0" pivotButton="0" quotePrefix="0" xfId="0"/>
    <xf numFmtId="0" fontId="48" fillId="5" borderId="0" applyAlignment="1" pivotButton="0" quotePrefix="0" xfId="0">
      <alignment horizontal="center" vertical="center"/>
    </xf>
    <xf numFmtId="0" fontId="48" fillId="5" borderId="47" applyAlignment="1" pivotButton="0" quotePrefix="0" xfId="0">
      <alignment horizontal="center"/>
    </xf>
    <xf numFmtId="0" fontId="0" fillId="5" borderId="31" applyAlignment="1" pivotButton="0" quotePrefix="0" xfId="0">
      <alignment horizontal="left"/>
    </xf>
    <xf numFmtId="0" fontId="0" fillId="5" borderId="54" applyAlignment="1" pivotButton="0" quotePrefix="0" xfId="0">
      <alignment horizontal="left"/>
    </xf>
    <xf numFmtId="0" fontId="36" fillId="49" borderId="24" applyAlignment="1" pivotButton="0" quotePrefix="0" xfId="0">
      <alignment horizontal="center"/>
    </xf>
    <xf numFmtId="0" fontId="33" fillId="6" borderId="78" applyAlignment="1" pivotButton="0" quotePrefix="0" xfId="0">
      <alignment horizontal="left" vertical="center"/>
    </xf>
    <xf numFmtId="0" fontId="33" fillId="6" borderId="1" applyAlignment="1" pivotButton="0" quotePrefix="0" xfId="0">
      <alignment horizontal="left" vertical="center"/>
    </xf>
    <xf numFmtId="0" fontId="33" fillId="6" borderId="1" applyAlignment="1" pivotButton="0" quotePrefix="0" xfId="0">
      <alignment horizontal="center" vertical="center"/>
    </xf>
    <xf numFmtId="0" fontId="33" fillId="6" borderId="79" applyAlignment="1" pivotButton="0" quotePrefix="0" xfId="0">
      <alignment horizontal="center" vertical="center"/>
    </xf>
    <xf numFmtId="0" fontId="49" fillId="49" borderId="25" applyAlignment="1" pivotButton="0" quotePrefix="0" xfId="0">
      <alignment horizontal="center" vertical="center" wrapText="1"/>
    </xf>
    <xf numFmtId="0" fontId="0" fillId="5" borderId="16" applyAlignment="1" pivotButton="0" quotePrefix="0" xfId="0">
      <alignment horizontal="left"/>
    </xf>
    <xf numFmtId="0" fontId="0" fillId="5" borderId="17" applyAlignment="1" pivotButton="0" quotePrefix="0" xfId="0">
      <alignment horizontal="left"/>
    </xf>
    <xf numFmtId="15" fontId="0" fillId="5" borderId="17" applyAlignment="1" pivotButton="0" quotePrefix="0" xfId="0">
      <alignment horizontal="center" vertical="center"/>
    </xf>
    <xf numFmtId="0" fontId="0" fillId="5" borderId="20" applyAlignment="1" pivotButton="0" quotePrefix="0" xfId="0">
      <alignment horizontal="center"/>
    </xf>
    <xf numFmtId="0" fontId="36" fillId="5" borderId="55" applyAlignment="1" pivotButton="0" quotePrefix="0" xfId="0">
      <alignment horizontal="right"/>
    </xf>
    <xf numFmtId="0" fontId="36" fillId="5" borderId="10" applyAlignment="1" pivotButton="0" quotePrefix="0" xfId="0">
      <alignment horizontal="center"/>
    </xf>
    <xf numFmtId="0" fontId="0" fillId="5" borderId="9" applyAlignment="1" pivotButton="0" quotePrefix="0" xfId="0">
      <alignment horizontal="left"/>
    </xf>
    <xf numFmtId="0" fontId="0" fillId="5" borderId="10" applyAlignment="1" pivotButton="0" quotePrefix="0" xfId="0">
      <alignment horizontal="left"/>
    </xf>
    <xf numFmtId="15" fontId="0" fillId="5" borderId="10" applyAlignment="1" pivotButton="0" quotePrefix="0" xfId="0">
      <alignment horizontal="center" vertical="center"/>
    </xf>
    <xf numFmtId="0" fontId="0" fillId="5" borderId="11" applyAlignment="1" pivotButton="0" quotePrefix="0" xfId="0">
      <alignment horizontal="center"/>
    </xf>
    <xf numFmtId="0" fontId="0" fillId="5" borderId="10" applyAlignment="1" pivotButton="0" quotePrefix="0" xfId="0">
      <alignment horizontal="left" wrapText="1"/>
    </xf>
    <xf numFmtId="0" fontId="0" fillId="5" borderId="18" applyAlignment="1" pivotButton="0" quotePrefix="0" xfId="0">
      <alignment horizontal="left"/>
    </xf>
    <xf numFmtId="0" fontId="0" fillId="5" borderId="19" applyAlignment="1" pivotButton="0" quotePrefix="0" xfId="0">
      <alignment horizontal="left"/>
    </xf>
    <xf numFmtId="0" fontId="0" fillId="5" borderId="10" applyAlignment="1" pivotButton="0" quotePrefix="0" xfId="0">
      <alignment wrapText="1"/>
    </xf>
    <xf numFmtId="0" fontId="50" fillId="5" borderId="10" pivotButton="0" quotePrefix="0" xfId="0"/>
    <xf numFmtId="15" fontId="0" fillId="5" borderId="19" applyAlignment="1" pivotButton="0" quotePrefix="0" xfId="0">
      <alignment horizontal="center" vertical="center"/>
    </xf>
    <xf numFmtId="0" fontId="0" fillId="5" borderId="80" applyAlignment="1" pivotButton="0" quotePrefix="0" xfId="0">
      <alignment horizontal="center"/>
    </xf>
    <xf numFmtId="0" fontId="0" fillId="2" borderId="16" applyAlignment="1" pivotButton="0" quotePrefix="0" xfId="0">
      <alignment horizontal="left"/>
    </xf>
    <xf numFmtId="0" fontId="0" fillId="2" borderId="17" applyAlignment="1" pivotButton="0" quotePrefix="0" xfId="0">
      <alignment horizontal="left"/>
    </xf>
    <xf numFmtId="15" fontId="0" fillId="2" borderId="17" applyAlignment="1" pivotButton="0" quotePrefix="0" xfId="0">
      <alignment horizontal="center" vertical="center"/>
    </xf>
    <xf numFmtId="0" fontId="0" fillId="2" borderId="17" applyAlignment="1" pivotButton="0" quotePrefix="0" xfId="0">
      <alignment horizontal="center" vertical="center"/>
    </xf>
    <xf numFmtId="0" fontId="0" fillId="2" borderId="20" applyAlignment="1" pivotButton="0" quotePrefix="0" xfId="0">
      <alignment horizontal="center"/>
    </xf>
    <xf numFmtId="0" fontId="50" fillId="2" borderId="10" pivotButton="0" quotePrefix="0" xfId="0"/>
    <xf numFmtId="0" fontId="50" fillId="5" borderId="57" applyAlignment="1" pivotButton="0" quotePrefix="0" xfId="0">
      <alignment horizontal="left"/>
    </xf>
    <xf numFmtId="0" fontId="50" fillId="5" borderId="57" applyAlignment="1" pivotButton="0" quotePrefix="0" xfId="0">
      <alignment wrapText="1"/>
    </xf>
    <xf numFmtId="0" fontId="0" fillId="5" borderId="10" pivotButton="0" quotePrefix="0" xfId="0"/>
    <xf numFmtId="0" fontId="50" fillId="5" borderId="57" pivotButton="0" quotePrefix="0" xfId="0"/>
    <xf numFmtId="15" fontId="50" fillId="5" borderId="57" applyAlignment="1" pivotButton="0" quotePrefix="0" xfId="0">
      <alignment horizontal="center"/>
    </xf>
    <xf numFmtId="15" fontId="50" fillId="5" borderId="64" applyAlignment="1" pivotButton="0" quotePrefix="0" xfId="0">
      <alignment horizontal="center" wrapText="1"/>
    </xf>
    <xf numFmtId="0" fontId="50" fillId="5" borderId="82" applyAlignment="1" pivotButton="0" quotePrefix="0" xfId="0">
      <alignment horizontal="center" wrapText="1"/>
    </xf>
    <xf numFmtId="0" fontId="50" fillId="5" borderId="0" pivotButton="0" quotePrefix="0" xfId="0"/>
    <xf numFmtId="0" fontId="0" fillId="0" borderId="9" pivotButton="0" quotePrefix="0" xfId="0"/>
    <xf numFmtId="0" fontId="0" fillId="5" borderId="57" applyAlignment="1" pivotButton="0" quotePrefix="0" xfId="0">
      <alignment horizontal="left"/>
    </xf>
    <xf numFmtId="0" fontId="0" fillId="5" borderId="57" applyAlignment="1" pivotButton="0" quotePrefix="0" xfId="0">
      <alignment wrapText="1"/>
    </xf>
    <xf numFmtId="0" fontId="0" fillId="5" borderId="57" pivotButton="0" quotePrefix="0" xfId="0"/>
    <xf numFmtId="15" fontId="0" fillId="5" borderId="57" applyAlignment="1" pivotButton="0" quotePrefix="0" xfId="0">
      <alignment horizontal="center"/>
    </xf>
    <xf numFmtId="15" fontId="0" fillId="5" borderId="43" applyAlignment="1" pivotButton="0" quotePrefix="0" xfId="0">
      <alignment horizontal="center" wrapText="1"/>
    </xf>
    <xf numFmtId="0" fontId="0" fillId="5" borderId="82" applyAlignment="1" pivotButton="0" quotePrefix="0" xfId="0">
      <alignment horizontal="center" wrapText="1"/>
    </xf>
    <xf numFmtId="15" fontId="0" fillId="5" borderId="10" applyAlignment="1" pivotButton="0" quotePrefix="0" xfId="0">
      <alignment horizontal="center"/>
    </xf>
    <xf numFmtId="15" fontId="0" fillId="5" borderId="43" applyAlignment="1" pivotButton="0" quotePrefix="0" xfId="0">
      <alignment horizontal="center"/>
    </xf>
    <xf numFmtId="15" fontId="0" fillId="5" borderId="0" applyAlignment="1" pivotButton="0" quotePrefix="0" xfId="0">
      <alignment horizontal="center"/>
    </xf>
    <xf numFmtId="165" fontId="0" fillId="50" borderId="10" applyAlignment="1" pivotButton="0" quotePrefix="0" xfId="0">
      <alignment horizontal="center"/>
    </xf>
    <xf numFmtId="0" fontId="0" fillId="5" borderId="43" applyAlignment="1" pivotButton="0" quotePrefix="0" xfId="0">
      <alignment horizontal="left"/>
    </xf>
    <xf numFmtId="15" fontId="0" fillId="5" borderId="84" applyAlignment="1" pivotButton="0" quotePrefix="0" xfId="0">
      <alignment horizontal="center" wrapText="1"/>
    </xf>
    <xf numFmtId="0" fontId="0" fillId="5" borderId="83" pivotButton="0" quotePrefix="0" xfId="0"/>
    <xf numFmtId="0" fontId="0" fillId="5" borderId="43" applyAlignment="1" pivotButton="0" quotePrefix="0" xfId="0">
      <alignment wrapText="1"/>
    </xf>
    <xf numFmtId="0" fontId="50" fillId="5" borderId="0" applyAlignment="1" pivotButton="0" quotePrefix="0" xfId="0">
      <alignment horizontal="left"/>
    </xf>
    <xf numFmtId="0" fontId="50" fillId="5" borderId="0" applyAlignment="1" pivotButton="0" quotePrefix="0" xfId="0">
      <alignment horizontal="center" vertical="center"/>
    </xf>
    <xf numFmtId="0" fontId="50" fillId="5" borderId="0" applyAlignment="1" pivotButton="0" quotePrefix="0" xfId="0">
      <alignment horizontal="center"/>
    </xf>
    <xf numFmtId="0" fontId="49" fillId="5" borderId="0" applyAlignment="1" pivotButton="0" quotePrefix="0" xfId="0">
      <alignment horizontal="center"/>
    </xf>
    <xf numFmtId="0" fontId="49" fillId="5" borderId="0" applyAlignment="1" pivotButton="0" quotePrefix="0" xfId="0">
      <alignment horizontal="left"/>
    </xf>
    <xf numFmtId="0" fontId="49" fillId="5" borderId="0" applyAlignment="1" pivotButton="0" quotePrefix="0" xfId="0">
      <alignment horizontal="center" vertical="center"/>
    </xf>
    <xf numFmtId="0" fontId="0" fillId="5" borderId="33" pivotButton="0" quotePrefix="0" xfId="0"/>
    <xf numFmtId="0" fontId="18" fillId="0" borderId="3" applyAlignment="1" pivotButton="0" quotePrefix="0" xfId="0">
      <alignment horizontal="center" vertical="center"/>
    </xf>
    <xf numFmtId="0" fontId="5" fillId="0" borderId="26" applyAlignment="1" pivotButton="0" quotePrefix="0" xfId="0">
      <alignment horizontal="center" vertical="center"/>
    </xf>
    <xf numFmtId="0" fontId="0" fillId="2" borderId="32" pivotButton="0" quotePrefix="0" xfId="0"/>
    <xf numFmtId="0" fontId="0" fillId="2" borderId="33" pivotButton="0" quotePrefix="0" xfId="0"/>
    <xf numFmtId="0" fontId="0" fillId="2" borderId="4" pivotButton="0" quotePrefix="0" xfId="0"/>
    <xf numFmtId="0" fontId="51" fillId="51" borderId="13" applyAlignment="1" pivotButton="0" quotePrefix="0" xfId="0">
      <alignment horizontal="center"/>
    </xf>
    <xf numFmtId="0" fontId="51" fillId="51" borderId="14" applyAlignment="1" pivotButton="0" quotePrefix="0" xfId="0">
      <alignment horizontal="center"/>
    </xf>
    <xf numFmtId="15" fontId="0" fillId="5" borderId="10" pivotButton="0" quotePrefix="0" xfId="0"/>
    <xf numFmtId="49" fontId="0" fillId="5" borderId="10" pivotButton="0" quotePrefix="0" xfId="0"/>
    <xf numFmtId="49" fontId="0" fillId="50" borderId="10" pivotButton="0" quotePrefix="0" xfId="0"/>
    <xf numFmtId="0" fontId="50" fillId="0" borderId="9" pivotButton="0" quotePrefix="0" xfId="0"/>
    <xf numFmtId="49" fontId="0" fillId="0" borderId="9" pivotButton="0" quotePrefix="0" xfId="0"/>
    <xf numFmtId="49" fontId="0" fillId="0" borderId="85" pivotButton="0" quotePrefix="0" xfId="0"/>
    <xf numFmtId="0" fontId="33" fillId="0" borderId="0" applyAlignment="1" pivotButton="0" quotePrefix="0" xfId="0">
      <alignment horizontal="center"/>
    </xf>
    <xf numFmtId="0" fontId="0" fillId="5" borderId="47" pivotButton="0" quotePrefix="0" xfId="0"/>
    <xf numFmtId="0" fontId="49" fillId="0" borderId="0" pivotButton="0" quotePrefix="0" xfId="0"/>
    <xf numFmtId="0" fontId="49" fillId="0" borderId="0" applyAlignment="1" pivotButton="0" quotePrefix="0" xfId="0">
      <alignment horizontal="center"/>
    </xf>
    <xf numFmtId="0" fontId="50" fillId="0" borderId="0" applyAlignment="1" pivotButton="0" quotePrefix="0" xfId="0">
      <alignment horizontal="left"/>
    </xf>
    <xf numFmtId="0" fontId="48" fillId="0" borderId="0" applyAlignment="1" pivotButton="0" quotePrefix="0" xfId="0">
      <alignment horizontal="center" wrapText="1"/>
    </xf>
    <xf numFmtId="0" fontId="4" fillId="5" borderId="86" applyAlignment="1" pivotButton="0" quotePrefix="0" xfId="0">
      <alignment vertical="center"/>
    </xf>
    <xf numFmtId="0" fontId="4" fillId="5" borderId="87" applyAlignment="1" pivotButton="0" quotePrefix="0" xfId="0">
      <alignment vertical="center"/>
    </xf>
    <xf numFmtId="0" fontId="4" fillId="5" borderId="88" applyAlignment="1" pivotButton="0" quotePrefix="0" xfId="0">
      <alignment vertical="center"/>
    </xf>
    <xf numFmtId="0" fontId="4" fillId="5" borderId="75" applyAlignment="1" pivotButton="0" quotePrefix="0" xfId="0">
      <alignment vertical="center"/>
    </xf>
    <xf numFmtId="0" fontId="4" fillId="5" borderId="55" applyAlignment="1" pivotButton="0" quotePrefix="0" xfId="0">
      <alignment vertical="center" wrapText="1"/>
    </xf>
    <xf numFmtId="0" fontId="5" fillId="0" borderId="0" applyAlignment="1" pivotButton="0" quotePrefix="0" xfId="0">
      <alignment horizontal="center" vertical="center" wrapText="1"/>
    </xf>
    <xf numFmtId="49" fontId="0" fillId="50" borderId="81" pivotButton="0" quotePrefix="0" xfId="0"/>
    <xf numFmtId="0" fontId="0" fillId="50" borderId="10" pivotButton="0" quotePrefix="0" xfId="0"/>
    <xf numFmtId="49" fontId="0" fillId="50" borderId="10" applyAlignment="1" pivotButton="0" quotePrefix="0" xfId="0">
      <alignment horizontal="left"/>
    </xf>
    <xf numFmtId="49" fontId="0" fillId="5" borderId="57" pivotButton="0" quotePrefix="0" xfId="0"/>
    <xf numFmtId="0" fontId="3" fillId="3" borderId="25" applyAlignment="1" pivotButton="0" quotePrefix="0" xfId="0">
      <alignment horizontal="center" vertical="center" wrapText="1"/>
    </xf>
    <xf numFmtId="0" fontId="4" fillId="0" borderId="25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2" fillId="2" borderId="5" applyAlignment="1" pivotButton="0" quotePrefix="0" xfId="0">
      <alignment horizontal="center" vertical="center" wrapText="1"/>
    </xf>
    <xf numFmtId="0" fontId="2" fillId="2" borderId="6" applyAlignment="1" pivotButton="0" quotePrefix="0" xfId="0">
      <alignment horizontal="center" vertical="center" wrapText="1"/>
    </xf>
    <xf numFmtId="0" fontId="2" fillId="2" borderId="7" applyAlignment="1" pivotButton="0" quotePrefix="0" xfId="0">
      <alignment horizontal="center" vertical="center" wrapText="1"/>
    </xf>
    <xf numFmtId="0" fontId="2" fillId="2" borderId="24" applyAlignment="1" pivotButton="0" quotePrefix="0" xfId="0">
      <alignment horizontal="center" vertical="center"/>
    </xf>
    <xf numFmtId="0" fontId="2" fillId="2" borderId="26" applyAlignment="1" pivotButton="0" quotePrefix="0" xfId="0">
      <alignment horizontal="center" vertical="center"/>
    </xf>
    <xf numFmtId="0" fontId="1" fillId="5" borderId="0" applyAlignment="1" pivotButton="0" quotePrefix="0" xfId="0">
      <alignment vertical="center"/>
    </xf>
    <xf numFmtId="0" fontId="5" fillId="8" borderId="24" applyAlignment="1" pivotButton="0" quotePrefix="0" xfId="0">
      <alignment horizontal="center" vertical="center" wrapText="1"/>
    </xf>
    <xf numFmtId="0" fontId="5" fillId="8" borderId="25" applyAlignment="1" pivotButton="0" quotePrefix="0" xfId="0">
      <alignment horizontal="center" vertical="center" wrapText="1"/>
    </xf>
    <xf numFmtId="0" fontId="5" fillId="10" borderId="32" applyAlignment="1" pivotButton="0" quotePrefix="0" xfId="0">
      <alignment horizontal="center" vertical="center" wrapText="1"/>
    </xf>
    <xf numFmtId="0" fontId="5" fillId="10" borderId="15" applyAlignment="1" pivotButton="0" quotePrefix="0" xfId="0">
      <alignment horizontal="center" vertical="center" wrapText="1"/>
    </xf>
    <xf numFmtId="0" fontId="5" fillId="7" borderId="24" applyAlignment="1" pivotButton="0" quotePrefix="0" xfId="0">
      <alignment horizontal="center" vertical="center" wrapText="1"/>
    </xf>
    <xf numFmtId="0" fontId="5" fillId="7" borderId="25" applyAlignment="1" pivotButton="0" quotePrefix="0" xfId="0">
      <alignment horizontal="center" vertical="center" wrapText="1"/>
    </xf>
    <xf numFmtId="0" fontId="4" fillId="0" borderId="0" applyAlignment="1" pivotButton="0" quotePrefix="1" xfId="0">
      <alignment vertical="center" wrapText="1"/>
    </xf>
    <xf numFmtId="0" fontId="4" fillId="0" borderId="0" applyAlignment="1" pivotButton="0" quotePrefix="1" xfId="0">
      <alignment vertical="center"/>
    </xf>
    <xf numFmtId="0" fontId="2" fillId="14" borderId="32" applyAlignment="1" pivotButton="0" quotePrefix="0" xfId="0">
      <alignment horizontal="center" vertical="center" wrapText="1"/>
    </xf>
    <xf numFmtId="0" fontId="2" fillId="14" borderId="15" applyAlignment="1" pivotButton="0" quotePrefix="0" xfId="0">
      <alignment horizontal="center" vertical="center" wrapText="1"/>
    </xf>
    <xf numFmtId="0" fontId="2" fillId="14" borderId="31" applyAlignment="1" pivotButton="0" quotePrefix="0" xfId="0">
      <alignment horizontal="center" vertical="center" wrapText="1"/>
    </xf>
    <xf numFmtId="0" fontId="2" fillId="15" borderId="32" applyAlignment="1" pivotButton="0" quotePrefix="0" xfId="0">
      <alignment horizontal="center" vertical="center" wrapText="1"/>
    </xf>
    <xf numFmtId="0" fontId="2" fillId="15" borderId="15" applyAlignment="1" pivotButton="0" quotePrefix="0" xfId="0">
      <alignment horizontal="center" vertical="center" wrapText="1"/>
    </xf>
    <xf numFmtId="0" fontId="2" fillId="15" borderId="31" applyAlignment="1" pivotButton="0" quotePrefix="0" xfId="0">
      <alignment horizontal="center" vertical="center" wrapText="1"/>
    </xf>
    <xf numFmtId="0" fontId="2" fillId="6" borderId="24" applyAlignment="1" pivotButton="0" quotePrefix="0" xfId="0">
      <alignment horizontal="center" vertical="center"/>
    </xf>
    <xf numFmtId="0" fontId="2" fillId="6" borderId="25" applyAlignment="1" pivotButton="0" quotePrefix="0" xfId="0">
      <alignment horizontal="center" vertical="center"/>
    </xf>
    <xf numFmtId="0" fontId="2" fillId="6" borderId="26" applyAlignment="1" pivotButton="0" quotePrefix="0" xfId="0">
      <alignment horizontal="center" vertical="center"/>
    </xf>
    <xf numFmtId="0" fontId="2" fillId="9" borderId="32" applyAlignment="1" pivotButton="0" quotePrefix="0" xfId="0">
      <alignment horizontal="center" vertical="center" wrapText="1"/>
    </xf>
    <xf numFmtId="0" fontId="2" fillId="9" borderId="15" applyAlignment="1" pivotButton="0" quotePrefix="0" xfId="0">
      <alignment horizontal="center" vertical="center" wrapText="1"/>
    </xf>
    <xf numFmtId="0" fontId="2" fillId="2" borderId="44" applyAlignment="1" pivotButton="0" quotePrefix="0" xfId="0">
      <alignment horizontal="center" vertical="center" wrapText="1"/>
    </xf>
    <xf numFmtId="0" fontId="2" fillId="2" borderId="56" applyAlignment="1" pivotButton="0" quotePrefix="0" xfId="0">
      <alignment horizontal="center" vertical="center" wrapText="1"/>
    </xf>
    <xf numFmtId="0" fontId="2" fillId="2" borderId="40" applyAlignment="1" pivotButton="0" quotePrefix="0" xfId="0">
      <alignment horizontal="center" vertical="center" wrapText="1"/>
    </xf>
    <xf numFmtId="0" fontId="3" fillId="12" borderId="5" applyAlignment="1" pivotButton="0" quotePrefix="0" xfId="0">
      <alignment horizontal="center" vertical="center" wrapText="1"/>
    </xf>
    <xf numFmtId="0" fontId="3" fillId="12" borderId="6" applyAlignment="1" pivotButton="0" quotePrefix="0" xfId="0">
      <alignment horizontal="center" vertical="center" wrapText="1"/>
    </xf>
    <xf numFmtId="0" fontId="3" fillId="12" borderId="7" applyAlignment="1" pivotButton="0" quotePrefix="0" xfId="0">
      <alignment horizontal="center" vertical="center" wrapText="1"/>
    </xf>
    <xf numFmtId="0" fontId="5" fillId="3" borderId="24" applyAlignment="1" pivotButton="0" quotePrefix="0" xfId="0">
      <alignment horizontal="center" vertical="center" wrapText="1"/>
    </xf>
    <xf numFmtId="0" fontId="5" fillId="3" borderId="25" applyAlignment="1" pivotButton="0" quotePrefix="0" xfId="0">
      <alignment horizontal="center" vertical="center" wrapText="1"/>
    </xf>
    <xf numFmtId="0" fontId="5" fillId="3" borderId="26" applyAlignment="1" pivotButton="0" quotePrefix="0" xfId="0">
      <alignment horizontal="center" vertical="center" wrapText="1"/>
    </xf>
    <xf numFmtId="0" fontId="3" fillId="3" borderId="15" applyAlignment="1" pivotButton="0" quotePrefix="0" xfId="0">
      <alignment horizontal="center" vertical="center" wrapText="1"/>
    </xf>
    <xf numFmtId="0" fontId="4" fillId="0" borderId="15" applyAlignment="1" pivotButton="0" quotePrefix="0" xfId="0">
      <alignment horizontal="center" vertical="center" wrapText="1"/>
    </xf>
    <xf numFmtId="0" fontId="2" fillId="2" borderId="25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10" fillId="13" borderId="32" applyAlignment="1" pivotButton="0" quotePrefix="0" xfId="0">
      <alignment horizontal="center" vertical="center" wrapText="1"/>
    </xf>
    <xf numFmtId="0" fontId="11" fillId="0" borderId="33" applyAlignment="1" pivotButton="0" quotePrefix="0" xfId="0">
      <alignment horizontal="center" vertical="center" wrapText="1"/>
    </xf>
    <xf numFmtId="0" fontId="12" fillId="0" borderId="31" applyAlignment="1" pivotButton="0" quotePrefix="0" xfId="0">
      <alignment vertical="center" wrapText="1"/>
    </xf>
    <xf numFmtId="0" fontId="12" fillId="0" borderId="54" applyAlignment="1" pivotButton="0" quotePrefix="0" xfId="0">
      <alignment vertical="center" wrapText="1"/>
    </xf>
    <xf numFmtId="0" fontId="10" fillId="13" borderId="33" applyAlignment="1" pivotButton="0" quotePrefix="0" xfId="0">
      <alignment horizontal="left" vertical="center" wrapText="1"/>
    </xf>
    <xf numFmtId="0" fontId="11" fillId="0" borderId="4" applyAlignment="1" pivotButton="0" quotePrefix="0" xfId="0">
      <alignment horizontal="left" vertical="center" wrapText="1"/>
    </xf>
    <xf numFmtId="0" fontId="12" fillId="0" borderId="51" applyAlignment="1" pivotButton="0" quotePrefix="0" xfId="0">
      <alignment vertical="center" wrapText="1"/>
    </xf>
    <xf numFmtId="0" fontId="3" fillId="2" borderId="9" applyAlignment="1" pivotButton="0" quotePrefix="0" xfId="0">
      <alignment horizontal="left" vertical="center"/>
    </xf>
    <xf numFmtId="0" fontId="3" fillId="2" borderId="10" applyAlignment="1" pivotButton="0" quotePrefix="0" xfId="0">
      <alignment horizontal="left" vertical="center"/>
    </xf>
    <xf numFmtId="0" fontId="3" fillId="2" borderId="11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/>
    </xf>
    <xf numFmtId="0" fontId="3" fillId="2" borderId="5" applyAlignment="1" pivotButton="0" quotePrefix="0" xfId="0">
      <alignment horizontal="center" vertical="center" wrapText="1"/>
    </xf>
    <xf numFmtId="0" fontId="3" fillId="2" borderId="6" applyAlignment="1" pivotButton="0" quotePrefix="0" xfId="0">
      <alignment horizontal="center" vertical="center" wrapText="1"/>
    </xf>
    <xf numFmtId="0" fontId="3" fillId="2" borderId="7" applyAlignment="1" pivotButton="0" quotePrefix="0" xfId="0">
      <alignment horizontal="center" vertical="center" wrapText="1"/>
    </xf>
    <xf numFmtId="0" fontId="2" fillId="2" borderId="32" applyAlignment="1" pivotButton="0" quotePrefix="0" xfId="0">
      <alignment horizontal="right" vertical="center" wrapText="1"/>
    </xf>
    <xf numFmtId="0" fontId="1" fillId="0" borderId="33" applyAlignment="1" pivotButton="0" quotePrefix="0" xfId="0">
      <alignment horizontal="right" vertical="center" wrapText="1"/>
    </xf>
    <xf numFmtId="0" fontId="1" fillId="0" borderId="31" applyAlignment="1" pivotButton="0" quotePrefix="0" xfId="0">
      <alignment horizontal="right" vertical="center" wrapText="1"/>
    </xf>
    <xf numFmtId="0" fontId="1" fillId="0" borderId="54" applyAlignment="1" pivotButton="0" quotePrefix="0" xfId="0">
      <alignment horizontal="right" vertical="center" wrapText="1"/>
    </xf>
    <xf numFmtId="14" fontId="2" fillId="2" borderId="4" applyAlignment="1" pivotButton="0" quotePrefix="0" xfId="0">
      <alignment horizontal="center" vertical="center" wrapText="1"/>
    </xf>
    <xf numFmtId="14" fontId="1" fillId="0" borderId="51" applyAlignment="1" pivotButton="0" quotePrefix="0" xfId="0">
      <alignment horizontal="center" vertical="center" wrapText="1"/>
    </xf>
    <xf numFmtId="0" fontId="4" fillId="2" borderId="5" applyAlignment="1" pivotButton="0" quotePrefix="0" xfId="0">
      <alignment vertical="center" wrapText="1"/>
    </xf>
    <xf numFmtId="0" fontId="4" fillId="2" borderId="6" applyAlignment="1" pivotButton="0" quotePrefix="0" xfId="0">
      <alignment vertical="center" wrapText="1"/>
    </xf>
    <xf numFmtId="0" fontId="4" fillId="2" borderId="54" applyAlignment="1" pivotButton="0" quotePrefix="0" xfId="0">
      <alignment vertical="center" wrapText="1"/>
    </xf>
    <xf numFmtId="0" fontId="4" fillId="2" borderId="51" applyAlignment="1" pivotButton="0" quotePrefix="0" xfId="0">
      <alignment vertical="center" wrapText="1"/>
    </xf>
    <xf numFmtId="0" fontId="2" fillId="4" borderId="32" applyAlignment="1" pivotButton="0" quotePrefix="0" xfId="0">
      <alignment horizontal="center" vertical="center" wrapText="1"/>
    </xf>
    <xf numFmtId="0" fontId="2" fillId="4" borderId="15" applyAlignment="1" pivotButton="0" quotePrefix="0" xfId="0">
      <alignment horizontal="center" vertical="center" wrapText="1"/>
    </xf>
    <xf numFmtId="0" fontId="2" fillId="4" borderId="31" applyAlignment="1" pivotButton="0" quotePrefix="0" xfId="0">
      <alignment horizontal="center" vertical="center" wrapText="1"/>
    </xf>
    <xf numFmtId="0" fontId="2" fillId="6" borderId="32" applyAlignment="1" pivotButton="0" quotePrefix="0" xfId="0">
      <alignment horizontal="center" vertical="center"/>
    </xf>
    <xf numFmtId="0" fontId="2" fillId="6" borderId="15" applyAlignment="1" pivotButton="0" quotePrefix="0" xfId="0">
      <alignment horizontal="center" vertical="center"/>
    </xf>
    <xf numFmtId="0" fontId="2" fillId="6" borderId="31" applyAlignment="1" pivotButton="0" quotePrefix="0" xfId="0">
      <alignment horizontal="center" vertical="center"/>
    </xf>
    <xf numFmtId="0" fontId="3" fillId="3" borderId="24" applyAlignment="1" pivotButton="0" quotePrefix="0" xfId="0">
      <alignment horizontal="center" vertical="center" wrapText="1"/>
    </xf>
    <xf numFmtId="0" fontId="3" fillId="3" borderId="3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3" fillId="3" borderId="32" applyAlignment="1" pivotButton="0" quotePrefix="0" xfId="0">
      <alignment horizontal="center" vertical="center" wrapText="1"/>
    </xf>
    <xf numFmtId="0" fontId="3" fillId="12" borderId="15" applyAlignment="1" pivotButton="0" quotePrefix="0" xfId="0">
      <alignment horizontal="center" vertical="center" wrapText="1"/>
    </xf>
    <xf numFmtId="0" fontId="3" fillId="12" borderId="0" applyAlignment="1" pivotButton="0" quotePrefix="0" xfId="0">
      <alignment horizontal="center" vertical="center" wrapText="1"/>
    </xf>
    <xf numFmtId="0" fontId="3" fillId="12" borderId="47" applyAlignment="1" pivotButton="0" quotePrefix="0" xfId="0">
      <alignment horizontal="center" vertical="center" wrapText="1"/>
    </xf>
    <xf numFmtId="0" fontId="0" fillId="10" borderId="21" applyAlignment="1" pivotButton="0" quotePrefix="0" xfId="0">
      <alignment horizontal="left"/>
    </xf>
    <xf numFmtId="0" fontId="0" fillId="10" borderId="22" applyAlignment="1" pivotButton="0" quotePrefix="0" xfId="0">
      <alignment horizontal="left"/>
    </xf>
    <xf numFmtId="0" fontId="0" fillId="10" borderId="27" applyAlignment="1" pivotButton="0" quotePrefix="0" xfId="0">
      <alignment horizontal="left"/>
    </xf>
    <xf numFmtId="0" fontId="33" fillId="6" borderId="2" applyAlignment="1" pivotButton="0" quotePrefix="0" xfId="0">
      <alignment horizontal="center"/>
    </xf>
    <xf numFmtId="0" fontId="33" fillId="6" borderId="3" applyAlignment="1" pivotButton="0" quotePrefix="0" xfId="0">
      <alignment horizontal="center"/>
    </xf>
    <xf numFmtId="0" fontId="33" fillId="6" borderId="36" applyAlignment="1" pivotButton="0" quotePrefix="0" xfId="0">
      <alignment horizontal="center"/>
    </xf>
    <xf numFmtId="0" fontId="0" fillId="5" borderId="33" applyAlignment="1" pivotButton="0" quotePrefix="0" xfId="0">
      <alignment horizontal="left"/>
    </xf>
    <xf numFmtId="0" fontId="0" fillId="5" borderId="4" applyAlignment="1" pivotButton="0" quotePrefix="0" xfId="0">
      <alignment horizontal="left"/>
    </xf>
    <xf numFmtId="0" fontId="0" fillId="5" borderId="0" applyAlignment="1" pivotButton="0" quotePrefix="0" xfId="0">
      <alignment horizontal="left"/>
    </xf>
    <xf numFmtId="0" fontId="0" fillId="5" borderId="47" applyAlignment="1" pivotButton="0" quotePrefix="0" xfId="0">
      <alignment horizontal="left"/>
    </xf>
    <xf numFmtId="0" fontId="0" fillId="5" borderId="54" applyAlignment="1" pivotButton="0" quotePrefix="0" xfId="0">
      <alignment horizontal="left"/>
    </xf>
    <xf numFmtId="0" fontId="0" fillId="5" borderId="51" applyAlignment="1" pivotButton="0" quotePrefix="0" xfId="0">
      <alignment horizontal="left"/>
    </xf>
    <xf numFmtId="0" fontId="33" fillId="0" borderId="0" applyAlignment="1" pivotButton="0" quotePrefix="0" xfId="0">
      <alignment horizontal="center"/>
    </xf>
    <xf numFmtId="0" fontId="3" fillId="3" borderId="15" applyAlignment="1" pivotButton="0" quotePrefix="0" xfId="0">
      <alignment horizontal="center" vertical="center"/>
    </xf>
    <xf numFmtId="0" fontId="3" fillId="3" borderId="31" applyAlignment="1" pivotButton="0" quotePrefix="0" xfId="0">
      <alignment horizontal="center" vertical="center"/>
    </xf>
    <xf numFmtId="0" fontId="5" fillId="3" borderId="19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5" fillId="3" borderId="57" applyAlignment="1" pivotButton="0" quotePrefix="0" xfId="0">
      <alignment horizontal="center" vertical="center" wrapText="1"/>
    </xf>
    <xf numFmtId="0" fontId="36" fillId="5" borderId="0" applyAlignment="1" pivotButton="0" quotePrefix="0" xfId="0">
      <alignment horizontal="left"/>
    </xf>
    <xf numFmtId="164" fontId="48" fillId="5" borderId="54" applyAlignment="1" pivotButton="0" quotePrefix="0" xfId="0">
      <alignment horizontal="left"/>
    </xf>
    <xf numFmtId="0" fontId="2" fillId="2" borderId="30" applyAlignment="1" pivotButton="0" quotePrefix="0" xfId="0">
      <alignment horizontal="center" vertical="center" wrapText="1"/>
    </xf>
    <xf numFmtId="0" fontId="0" fillId="0" borderId="56" pivotButton="0" quotePrefix="0" xfId="0"/>
    <xf numFmtId="0" fontId="0" fillId="0" borderId="40" pivotButton="0" quotePrefix="0" xfId="0"/>
    <xf numFmtId="0" fontId="0" fillId="0" borderId="26" pivotButton="0" quotePrefix="0" xfId="0"/>
    <xf numFmtId="0" fontId="0" fillId="0" borderId="25" pivotButton="0" quotePrefix="0" xfId="0"/>
    <xf numFmtId="0" fontId="0" fillId="0" borderId="15" pivotButton="0" quotePrefix="0" xfId="0"/>
    <xf numFmtId="0" fontId="2" fillId="6" borderId="5" applyAlignment="1" pivotButton="0" quotePrefix="0" xfId="0">
      <alignment horizontal="center" vertical="center"/>
    </xf>
    <xf numFmtId="0" fontId="0" fillId="0" borderId="31" pivotButton="0" quotePrefix="0" xfId="0"/>
    <xf numFmtId="0" fontId="2" fillId="2" borderId="23" applyAlignment="1" pivotButton="0" quotePrefix="0" xfId="0">
      <alignment horizontal="center" vertical="center" wrapText="1"/>
    </xf>
    <xf numFmtId="0" fontId="0" fillId="0" borderId="6" pivotButton="0" quotePrefix="0" xfId="0"/>
    <xf numFmtId="0" fontId="0" fillId="0" borderId="7" pivotButton="0" quotePrefix="0" xfId="0"/>
    <xf numFmtId="0" fontId="2" fillId="2" borderId="23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23" applyAlignment="1" pivotButton="0" quotePrefix="0" xfId="0">
      <alignment horizontal="center" vertical="center" wrapText="1"/>
    </xf>
    <xf numFmtId="0" fontId="3" fillId="12" borderId="23" applyAlignment="1" pivotButton="0" quotePrefix="0" xfId="0">
      <alignment horizontal="center" vertical="center" wrapText="1"/>
    </xf>
    <xf numFmtId="0" fontId="3" fillId="12" borderId="25" applyAlignment="1" pivotButton="0" quotePrefix="0" xfId="0">
      <alignment horizontal="center" vertical="center" wrapText="1"/>
    </xf>
    <xf numFmtId="0" fontId="0" fillId="0" borderId="47" pivotButton="0" quotePrefix="0" xfId="0"/>
    <xf numFmtId="0" fontId="2" fillId="4" borderId="5" applyAlignment="1" pivotButton="0" quotePrefix="0" xfId="0">
      <alignment horizontal="center" vertical="center" wrapText="1"/>
    </xf>
    <xf numFmtId="0" fontId="2" fillId="14" borderId="5" applyAlignment="1" pivotButton="0" quotePrefix="0" xfId="0">
      <alignment horizontal="center" vertical="center" wrapText="1"/>
    </xf>
    <xf numFmtId="0" fontId="2" fillId="15" borderId="5" applyAlignment="1" pivotButton="0" quotePrefix="0" xfId="0">
      <alignment horizontal="center" vertical="center" wrapText="1"/>
    </xf>
    <xf numFmtId="0" fontId="2" fillId="6" borderId="23" applyAlignment="1" pivotButton="0" quotePrefix="0" xfId="0">
      <alignment horizontal="center" vertical="center"/>
    </xf>
    <xf numFmtId="0" fontId="3" fillId="2" borderId="23" applyAlignment="1" pivotButton="0" quotePrefix="0" xfId="0">
      <alignment horizontal="center" vertical="center" wrapText="1"/>
    </xf>
    <xf numFmtId="0" fontId="4" fillId="2" borderId="23" applyAlignment="1" pivotButton="0" quotePrefix="0" xfId="0">
      <alignment vertical="center" wrapText="1"/>
    </xf>
    <xf numFmtId="0" fontId="2" fillId="2" borderId="5" applyAlignment="1" pivotButton="0" quotePrefix="0" xfId="0">
      <alignment horizontal="right" vertical="center" wrapText="1"/>
    </xf>
    <xf numFmtId="0" fontId="0" fillId="0" borderId="33" pivotButton="0" quotePrefix="0" xfId="0"/>
    <xf numFmtId="14" fontId="2" fillId="2" borderId="7" applyAlignment="1" pivotButton="0" quotePrefix="0" xfId="0">
      <alignment horizontal="center" vertical="center" wrapText="1"/>
    </xf>
    <xf numFmtId="0" fontId="0" fillId="0" borderId="54" pivotButton="0" quotePrefix="0" xfId="0"/>
    <xf numFmtId="0" fontId="0" fillId="0" borderId="51" pivotButton="0" quotePrefix="0" xfId="0"/>
    <xf numFmtId="0" fontId="0" fillId="0" borderId="92" pivotButton="0" quotePrefix="0" xfId="0"/>
    <xf numFmtId="0" fontId="0" fillId="0" borderId="55" pivotButton="0" quotePrefix="0" xfId="0"/>
    <xf numFmtId="0" fontId="10" fillId="13" borderId="5" applyAlignment="1" pivotButton="0" quotePrefix="0" xfId="0">
      <alignment horizontal="center" vertical="center" wrapText="1"/>
    </xf>
    <xf numFmtId="0" fontId="10" fillId="13" borderId="7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87" pivotButton="0" quotePrefix="0" xfId="0"/>
    <xf numFmtId="164" fontId="48" fillId="5" borderId="0" applyAlignment="1" pivotButton="0" quotePrefix="0" xfId="0">
      <alignment horizontal="left"/>
    </xf>
    <xf numFmtId="0" fontId="0" fillId="0" borderId="86" pivotButton="0" quotePrefix="0" xfId="0"/>
    <xf numFmtId="165" fontId="0" fillId="50" borderId="10" applyAlignment="1" pivotButton="0" quotePrefix="0" xfId="0">
      <alignment horizontal="center"/>
    </xf>
    <xf numFmtId="164" fontId="48" fillId="5" borderId="54" applyAlignment="1" pivotButton="0" quotePrefix="0" xfId="0">
      <alignment horizontal="left"/>
    </xf>
    <xf numFmtId="0" fontId="5" fillId="3" borderId="10" applyAlignment="1" pivotButton="0" quotePrefix="0" xfId="0">
      <alignment horizontal="center" vertical="center" wrapText="1"/>
    </xf>
    <xf numFmtId="0" fontId="0" fillId="0" borderId="93" pivotButton="0" quotePrefix="0" xfId="0"/>
    <xf numFmtId="0" fontId="0" fillId="0" borderId="94" pivotButton="0" quotePrefix="0" xfId="0"/>
  </cellXfs>
  <cellStyles count="189">
    <cellStyle name="Normal" xfId="0" builtinId="0"/>
    <cellStyle name="Normal 2" xfId="1"/>
    <cellStyle name="Normal 52" xfId="2"/>
    <cellStyle name="Normal 53" xfId="3"/>
    <cellStyle name="Normal 44" xfId="4"/>
    <cellStyle name="Normal 43" xfId="5"/>
    <cellStyle name="Normal 8 3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 9" xfId="13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29" xfId="33"/>
    <cellStyle name="Normal 30" xfId="34"/>
    <cellStyle name="Normal 31" xfId="35"/>
    <cellStyle name="Normal 32" xfId="36"/>
    <cellStyle name="Normal 33" xfId="37"/>
    <cellStyle name="Normal 34" xfId="38"/>
    <cellStyle name="Normal 35" xfId="39"/>
    <cellStyle name="Normal 36" xfId="40"/>
    <cellStyle name="Normal 37" xfId="41"/>
    <cellStyle name="Normal 38" xfId="42"/>
    <cellStyle name="Normal 39" xfId="43"/>
    <cellStyle name="Normal 40" xfId="44"/>
    <cellStyle name="Normal 41" xfId="45"/>
    <cellStyle name="Normal 42" xfId="46"/>
    <cellStyle name="Normal 45" xfId="47"/>
    <cellStyle name="Normal 46" xfId="48"/>
    <cellStyle name="Normal 47" xfId="49"/>
    <cellStyle name="Normal 48" xfId="50"/>
    <cellStyle name="Normal 49" xfId="51"/>
    <cellStyle name="Normal 50" xfId="52"/>
    <cellStyle name="Normal 51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  <cellStyle name="Normal 61" xfId="61"/>
    <cellStyle name="Normal 62" xfId="62"/>
    <cellStyle name="Date" xfId="63"/>
    <cellStyle name="Normal 63" xfId="64"/>
    <cellStyle name="Normal 64" xfId="65"/>
    <cellStyle name="Normal 65" xfId="66"/>
    <cellStyle name="Normal 66" xfId="67"/>
    <cellStyle name="Normal 67" xfId="68"/>
    <cellStyle name="Normal 68" xfId="69"/>
    <cellStyle name="Normal 69" xfId="70"/>
    <cellStyle name="Normal 70" xfId="71"/>
    <cellStyle name="Normal 71" xfId="72"/>
    <cellStyle name="Normal 72" xfId="73"/>
    <cellStyle name="Normal 73" xfId="74"/>
    <cellStyle name="Normal 85" xfId="75"/>
    <cellStyle name="Title" xfId="76" builtinId="15"/>
    <cellStyle name="Heading 1" xfId="77" builtinId="16"/>
    <cellStyle name="Heading 2" xfId="78" builtinId="17"/>
    <cellStyle name="Heading 3" xfId="79" builtinId="18"/>
    <cellStyle name="Heading 4" xfId="80" builtinId="19"/>
    <cellStyle name="Good" xfId="81" builtinId="26"/>
    <cellStyle name="Bad" xfId="82" builtinId="27"/>
    <cellStyle name="Neutral" xfId="83" builtinId="28"/>
    <cellStyle name="Input" xfId="84" builtinId="20"/>
    <cellStyle name="Output" xfId="85" builtinId="21"/>
    <cellStyle name="Calculation" xfId="86" builtinId="22"/>
    <cellStyle name="Linked Cell" xfId="87" builtinId="24"/>
    <cellStyle name="Check Cell" xfId="88" builtinId="23"/>
    <cellStyle name="Warning Text" xfId="89" builtinId="11"/>
    <cellStyle name="Note" xfId="90" builtinId="10"/>
    <cellStyle name="Explanatory Text" xfId="91" builtinId="53"/>
    <cellStyle name="Total" xfId="92" builtinId="25"/>
    <cellStyle name="Accent1" xfId="93" builtinId="29"/>
    <cellStyle name="20% - Accent1" xfId="94" builtinId="30"/>
    <cellStyle name="40% - Accent1" xfId="95" builtinId="31"/>
    <cellStyle name="60% - Accent1" xfId="96" builtinId="32"/>
    <cellStyle name="Accent2" xfId="97" builtinId="33"/>
    <cellStyle name="20% - Accent2" xfId="98" builtinId="34"/>
    <cellStyle name="40% - Accent2" xfId="99" builtinId="35"/>
    <cellStyle name="60% - Accent2" xfId="100" builtinId="36"/>
    <cellStyle name="Accent3" xfId="101" builtinId="37"/>
    <cellStyle name="20% - Accent3" xfId="102" builtinId="38"/>
    <cellStyle name="40% - Accent3" xfId="103" builtinId="39"/>
    <cellStyle name="60% - Accent3" xfId="104" builtinId="40"/>
    <cellStyle name="Accent4" xfId="105" builtinId="41"/>
    <cellStyle name="20% - Accent4" xfId="106" builtinId="42"/>
    <cellStyle name="40% - Accent4" xfId="107" builtinId="43"/>
    <cellStyle name="60% - Accent4" xfId="108" builtinId="44"/>
    <cellStyle name="Accent5" xfId="109" builtinId="45"/>
    <cellStyle name="20% - Accent5" xfId="110" builtinId="46"/>
    <cellStyle name="40% - Accent5" xfId="111" builtinId="47"/>
    <cellStyle name="60% - Accent5" xfId="112" builtinId="48"/>
    <cellStyle name="Accent6" xfId="113" builtinId="49"/>
    <cellStyle name="20% - Accent6" xfId="114" builtinId="50"/>
    <cellStyle name="40% - Accent6" xfId="115" builtinId="51"/>
    <cellStyle name="60% - Accent6" xfId="116" builtinId="52"/>
    <cellStyle name="Normal 74" xfId="117"/>
    <cellStyle name="Normal 75" xfId="118"/>
    <cellStyle name="Normal 23 2" xfId="119"/>
    <cellStyle name="Normal 2 3" xfId="120"/>
    <cellStyle name="TableStyleLight1" xfId="121"/>
    <cellStyle name="Normal 317" xfId="122"/>
    <cellStyle name="Normal 24 2" xfId="123"/>
    <cellStyle name="Normal 27 2" xfId="124"/>
    <cellStyle name="Normal 25 2" xfId="125"/>
    <cellStyle name="Normal 10 3" xfId="126"/>
    <cellStyle name="Normal 4 2" xfId="127"/>
    <cellStyle name="Normal 3 2" xfId="128"/>
    <cellStyle name="Normal 2 2" xfId="129"/>
    <cellStyle name="Normal 5 2" xfId="130"/>
    <cellStyle name="Normal 6 2" xfId="131"/>
    <cellStyle name="Normal 7 2" xfId="132"/>
    <cellStyle name="Normal 8 2" xfId="133"/>
    <cellStyle name="Normal 9 2" xfId="134"/>
    <cellStyle name="Normal 10 2" xfId="135"/>
    <cellStyle name="Normal 11 2" xfId="136"/>
    <cellStyle name="Normal 12 2" xfId="137"/>
    <cellStyle name="Normal 13 2" xfId="138"/>
    <cellStyle name="Normal 14 2" xfId="139"/>
    <cellStyle name="Normal 15 2" xfId="140"/>
    <cellStyle name="Normal 16 2" xfId="141"/>
    <cellStyle name="Normal 17 2" xfId="142"/>
    <cellStyle name="Normal 18 2" xfId="143"/>
    <cellStyle name="Normal 19 2" xfId="144"/>
    <cellStyle name="Normal 20 2" xfId="145"/>
    <cellStyle name="Normal 21 2" xfId="146"/>
    <cellStyle name="Normal 22 2" xfId="147"/>
    <cellStyle name="Normal 312" xfId="148"/>
    <cellStyle name="Normal 1610" xfId="149"/>
    <cellStyle name="Normal 61 2" xfId="150"/>
    <cellStyle name="Normal 26 2" xfId="151"/>
    <cellStyle name="Normal 28 2" xfId="152"/>
    <cellStyle name="Normal 29 2" xfId="153"/>
    <cellStyle name="Normal 30 2" xfId="154"/>
    <cellStyle name="Normal 31 2" xfId="155"/>
    <cellStyle name="Normal 32 2" xfId="156"/>
    <cellStyle name="Normal 33 2" xfId="157"/>
    <cellStyle name="Normal 34 2" xfId="158"/>
    <cellStyle name="Normal 38 2" xfId="159"/>
    <cellStyle name="Normal 35 2" xfId="160"/>
    <cellStyle name="Normal 37 2" xfId="161"/>
    <cellStyle name="Normal 36 2" xfId="162"/>
    <cellStyle name="Normal 76" xfId="163"/>
    <cellStyle name="Normal 77" xfId="164"/>
    <cellStyle name="Normal 78" xfId="165"/>
    <cellStyle name="Normal 79" xfId="166"/>
    <cellStyle name="Normal 80" xfId="167"/>
    <cellStyle name="Normal 81" xfId="168"/>
    <cellStyle name="Normal 82" xfId="169"/>
    <cellStyle name="Normal 60 2" xfId="170"/>
    <cellStyle name="Normal 83" xfId="171"/>
    <cellStyle name="Hyperlink" xfId="172" builtinId="8"/>
    <cellStyle name="Normal 84" xfId="173"/>
    <cellStyle name="Normal 86" xfId="174"/>
    <cellStyle name="Normal 87" xfId="175"/>
    <cellStyle name="Normal 88" xfId="176"/>
    <cellStyle name="Normal 89" xfId="177"/>
    <cellStyle name="Normal 90" xfId="178"/>
    <cellStyle name="Normal 91" xfId="179"/>
    <cellStyle name="Normal 92" xfId="180"/>
    <cellStyle name="Normal 93" xfId="181"/>
    <cellStyle name="Normal 94" xfId="182"/>
    <cellStyle name="Normal 95" xfId="183"/>
    <cellStyle name="Normal 96" xfId="184"/>
    <cellStyle name="Normal 97" xfId="185"/>
    <cellStyle name="Normal 98" xfId="186"/>
    <cellStyle name="Normal 99" xfId="187"/>
    <cellStyle name="Normal 100" xfId="188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externalLink" Target="/xl/externalLinks/externalLink1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W:\Users\1239908957.C\Desktop\USACE-TAA-DSR-24%20MAY19.xlsm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SR"/>
      <sheetName val="BlankDSR"/>
      <sheetName val="JPERSTAT"/>
      <sheetName val="BlankJPERSTAT"/>
      <sheetName val="Distro"/>
      <sheetName val="Lookup"/>
      <sheetName val="Locations"/>
      <sheetName val="Settings"/>
      <sheetName val="Hierarch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M2" t="str">
            <v>USA</v>
          </cell>
          <cell r="N2" t="str">
            <v>BAGRAM</v>
          </cell>
          <cell r="P2" t="str">
            <v>E1</v>
          </cell>
        </row>
        <row r="3">
          <cell r="N3" t="str">
            <v>BOSTICK</v>
          </cell>
          <cell r="P3" t="str">
            <v>E2</v>
          </cell>
        </row>
        <row r="4">
          <cell r="N4" t="str">
            <v>CAMP CONDE</v>
          </cell>
          <cell r="P4" t="str">
            <v>E3</v>
          </cell>
        </row>
        <row r="5">
          <cell r="N5" t="str">
            <v>CAMP DAHLKE</v>
          </cell>
          <cell r="P5" t="str">
            <v>E4</v>
          </cell>
        </row>
        <row r="6">
          <cell r="N6" t="str">
            <v>CAMP DUSKIN</v>
          </cell>
          <cell r="P6" t="str">
            <v>E5</v>
          </cell>
        </row>
        <row r="7">
          <cell r="N7" t="str">
            <v>CAMP MCGILL</v>
          </cell>
          <cell r="P7" t="str">
            <v>E6</v>
          </cell>
        </row>
        <row r="8">
          <cell r="N8" t="str">
            <v>CAMP MOREHEAD</v>
          </cell>
          <cell r="P8" t="str">
            <v>E7</v>
          </cell>
        </row>
        <row r="9">
          <cell r="N9" t="str">
            <v>CAMP PAMIR</v>
          </cell>
          <cell r="P9" t="str">
            <v>E8</v>
          </cell>
        </row>
        <row r="10">
          <cell r="N10" t="str">
            <v>CAMP RESOLUTE SUPPORT</v>
          </cell>
          <cell r="P10" t="str">
            <v>E9</v>
          </cell>
        </row>
        <row r="11">
          <cell r="N11" t="str">
            <v>CAMP STEVENSON</v>
          </cell>
          <cell r="P11" t="str">
            <v>W1</v>
          </cell>
        </row>
        <row r="12">
          <cell r="N12" t="str">
            <v>CAMP TAYLOR</v>
          </cell>
          <cell r="P12" t="str">
            <v>W2</v>
          </cell>
        </row>
        <row r="13">
          <cell r="N13" t="str">
            <v>CHAPMAN</v>
          </cell>
          <cell r="P13" t="str">
            <v>W3</v>
          </cell>
        </row>
        <row r="14">
          <cell r="N14" t="str">
            <v>CONUS</v>
          </cell>
          <cell r="P14" t="str">
            <v>W4</v>
          </cell>
        </row>
        <row r="15">
          <cell r="N15" t="str">
            <v>FARAH</v>
          </cell>
          <cell r="P15" t="str">
            <v>W5</v>
          </cell>
        </row>
        <row r="16">
          <cell r="N16" t="str">
            <v>FOB DWYER</v>
          </cell>
          <cell r="P16" t="str">
            <v>O1</v>
          </cell>
        </row>
        <row r="17">
          <cell r="N17" t="str">
            <v>FOB FENTY</v>
          </cell>
          <cell r="P17" t="str">
            <v>O2</v>
          </cell>
        </row>
        <row r="18">
          <cell r="N18" t="str">
            <v>FOB GAMBERI</v>
          </cell>
          <cell r="P18" t="str">
            <v>O3</v>
          </cell>
        </row>
        <row r="19">
          <cell r="N19" t="str">
            <v>FOB LIGHTNING</v>
          </cell>
          <cell r="P19" t="str">
            <v>O4</v>
          </cell>
        </row>
        <row r="20">
          <cell r="N20" t="str">
            <v>FOB SHORAB</v>
          </cell>
          <cell r="P20" t="str">
            <v>O5</v>
          </cell>
        </row>
        <row r="21">
          <cell r="N21" t="str">
            <v>GHAZNI</v>
          </cell>
          <cell r="P21" t="str">
            <v>O6</v>
          </cell>
        </row>
        <row r="22">
          <cell r="N22" t="str">
            <v>HAMID KARZAI INTE HKIA</v>
          </cell>
          <cell r="P22" t="str">
            <v>O7</v>
          </cell>
        </row>
        <row r="23">
          <cell r="N23" t="str">
            <v>HERAT</v>
          </cell>
          <cell r="P23" t="str">
            <v>O8</v>
          </cell>
        </row>
        <row r="24">
          <cell r="N24" t="str">
            <v>KABUL</v>
          </cell>
          <cell r="P24" t="str">
            <v>O9</v>
          </cell>
        </row>
        <row r="25">
          <cell r="N25" t="str">
            <v>KANDAHAR</v>
          </cell>
          <cell r="P25" t="str">
            <v>O10</v>
          </cell>
        </row>
        <row r="26">
          <cell r="N26" t="str">
            <v>KUWAIT ALI AL SALEM AIR BASE</v>
          </cell>
          <cell r="P26" t="str">
            <v>DOD CIV</v>
          </cell>
        </row>
        <row r="27">
          <cell r="N27" t="str">
            <v>KUWAIT ARIFJAN</v>
          </cell>
          <cell r="P27" t="str">
            <v>OTH CIV</v>
          </cell>
        </row>
        <row r="28">
          <cell r="N28" t="str">
            <v>KUWAIT BUEHRING</v>
          </cell>
          <cell r="P28" t="str">
            <v>CONT</v>
          </cell>
        </row>
        <row r="29">
          <cell r="N29" t="str">
            <v>MAZAR E SHARIF</v>
          </cell>
        </row>
        <row r="30">
          <cell r="N30" t="str">
            <v>MEYMANEH</v>
          </cell>
        </row>
        <row r="31">
          <cell r="N31" t="str">
            <v>MSS-THOMPSON</v>
          </cell>
        </row>
        <row r="32">
          <cell r="N32" t="str">
            <v>NEW KABUL COMPOUND</v>
          </cell>
        </row>
        <row r="33">
          <cell r="N33" t="str">
            <v>OCONUS</v>
          </cell>
        </row>
        <row r="34">
          <cell r="N34" t="str">
            <v>QALAT</v>
          </cell>
        </row>
        <row r="35">
          <cell r="N35" t="str">
            <v>QATAR AL UDEID AB</v>
          </cell>
        </row>
        <row r="36">
          <cell r="N36" t="str">
            <v>QATAR AS SAYLIYAH</v>
          </cell>
        </row>
        <row r="37">
          <cell r="N37" t="str">
            <v>TARIN-KOWT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mailto:chidi.a.haigler@usace.army.mil" TargetMode="External" Id="rId1"/><Relationship Type="http://schemas.openxmlformats.org/officeDocument/2006/relationships/hyperlink" Target="mailto:chidi.a.haigler@usace.army.mil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A176"/>
  <sheetViews>
    <sheetView showGridLines="0" tabSelected="1" topLeftCell="A2" zoomScale="120" zoomScaleNormal="120" workbookViewId="0">
      <pane ySplit="3" topLeftCell="A53" activePane="bottomLeft" state="frozen"/>
      <selection activeCell="A2" sqref="A2"/>
      <selection pane="bottomLeft" activeCell="B57" sqref="B57:B85"/>
    </sheetView>
  </sheetViews>
  <sheetFormatPr baseColWidth="8" defaultColWidth="9.109375" defaultRowHeight="15.75" customHeight="1"/>
  <cols>
    <col width="3.44140625" customWidth="1" style="1" min="1" max="1"/>
    <col width="29.33203125" bestFit="1" customWidth="1" style="1" min="2" max="2"/>
    <col width="36.88671875" customWidth="1" style="1" min="3" max="3"/>
    <col width="6.109375" customWidth="1" style="1" min="4" max="4"/>
    <col width="5.44140625" customWidth="1" style="1" min="5" max="5"/>
    <col width="6.44140625" customWidth="1" style="1" min="6" max="6"/>
    <col width="7.6640625" customWidth="1" style="1" min="7" max="7"/>
    <col width="7.44140625" customWidth="1" style="1" min="8" max="8"/>
    <col width="13.109375" customWidth="1" style="1" min="9" max="9"/>
    <col width="13.6640625" customWidth="1" style="1" min="10" max="10"/>
    <col width="23.88671875" customWidth="1" style="1" min="11" max="11"/>
    <col width="7.5546875" customWidth="1" style="1" min="12" max="12"/>
    <col width="4" customWidth="1" style="1" min="13" max="13"/>
    <col hidden="1" width="12.44140625" customWidth="1" style="1" min="14" max="14"/>
    <col hidden="1" width="11" customWidth="1" style="1" min="15" max="15"/>
    <col hidden="1" width="18" customWidth="1" style="1" min="16" max="16"/>
    <col width="14.33203125" customWidth="1" style="1" min="17" max="17"/>
    <col width="109.33203125" customWidth="1" style="1" min="18" max="18"/>
    <col width="56.6640625" customWidth="1" style="1" min="19" max="19"/>
    <col width="46.33203125" customWidth="1" style="1" min="20" max="20"/>
    <col width="19.6640625" customWidth="1" style="1" min="21" max="21"/>
    <col width="17" customWidth="1" style="1" min="22" max="22"/>
    <col width="9.109375" customWidth="1" style="1" min="23" max="16384"/>
  </cols>
  <sheetData>
    <row r="1" ht="15.75" customHeight="1">
      <c r="A1" s="409" t="n"/>
      <c r="B1" s="409" t="n"/>
      <c r="C1" s="409" t="n"/>
      <c r="D1" s="409" t="n"/>
      <c r="E1" s="409" t="n"/>
      <c r="F1" s="409" t="n"/>
      <c r="G1" s="409" t="n"/>
      <c r="H1" s="409" t="n"/>
      <c r="I1" s="409" t="n"/>
      <c r="J1" s="409" t="n"/>
      <c r="K1" s="409" t="n"/>
      <c r="L1" s="409" t="n"/>
      <c r="M1" s="409" t="n"/>
      <c r="N1" s="409" t="n"/>
      <c r="O1" s="409" t="n"/>
      <c r="P1" s="409" t="n"/>
      <c r="Q1" s="409" t="n"/>
      <c r="R1" s="409" t="n"/>
      <c r="S1" s="409" t="n"/>
      <c r="T1" s="409" t="n"/>
      <c r="U1" s="409" t="n"/>
      <c r="V1" s="409" t="n"/>
    </row>
    <row r="2" hidden="1" ht="15.75" customHeight="1">
      <c r="A2" s="409" t="n"/>
      <c r="B2" s="500" t="inlineStr">
        <is>
          <t>SOUTHWESTERN DIVISION (SWD)</t>
        </is>
      </c>
      <c r="C2" s="501" t="n"/>
      <c r="D2" s="501" t="n"/>
      <c r="E2" s="501" t="n"/>
      <c r="F2" s="501" t="n"/>
      <c r="G2" s="501" t="n"/>
      <c r="H2" s="501" t="n"/>
      <c r="I2" s="501" t="n"/>
      <c r="J2" s="502" t="n"/>
      <c r="K2" s="2" t="n"/>
      <c r="L2" s="409" t="n"/>
      <c r="M2" s="409" t="n"/>
      <c r="N2" s="409" t="n"/>
      <c r="O2" s="409" t="n"/>
      <c r="P2" s="409" t="n"/>
      <c r="Q2" s="123" t="inlineStr">
        <is>
          <t>Last Report</t>
        </is>
      </c>
      <c r="R2" s="409" t="n"/>
      <c r="S2" s="409" t="n"/>
      <c r="T2" s="409" t="n"/>
      <c r="U2" s="409" t="n"/>
      <c r="V2" s="409" t="n"/>
    </row>
    <row r="3" hidden="1" ht="15.75" customHeight="1">
      <c r="A3" s="409" t="n"/>
      <c r="B3" s="408" t="inlineStr">
        <is>
          <t>Section One</t>
        </is>
      </c>
      <c r="C3" s="401" t="inlineStr">
        <is>
          <t>LOCATION</t>
        </is>
      </c>
      <c r="D3" s="401" t="inlineStr">
        <is>
          <t>MIL</t>
        </is>
      </c>
      <c r="E3" s="401" t="inlineStr">
        <is>
          <t>CIV</t>
        </is>
      </c>
      <c r="F3" s="401" t="inlineStr">
        <is>
          <t>KTR</t>
        </is>
      </c>
      <c r="G3" s="401" t="inlineStr">
        <is>
          <t>FSN</t>
        </is>
      </c>
      <c r="H3" s="401" t="inlineStr">
        <is>
          <t>CSF</t>
        </is>
      </c>
      <c r="I3" s="438" t="inlineStr">
        <is>
          <t>OCONUS (BOG)</t>
        </is>
      </c>
      <c r="J3" s="401" t="inlineStr">
        <is>
          <t>CONUS (BOG)</t>
        </is>
      </c>
      <c r="K3" s="3" t="n"/>
      <c r="L3" s="116" t="n"/>
      <c r="M3" s="116" t="n"/>
      <c r="N3" s="116" t="n"/>
      <c r="O3" s="116" t="n"/>
      <c r="P3" s="116" t="n"/>
      <c r="Q3" s="178" t="n"/>
      <c r="R3" s="218" t="n"/>
      <c r="S3" s="51" t="n"/>
      <c r="T3" s="51" t="n"/>
      <c r="U3" s="51" t="n"/>
      <c r="V3" s="409" t="n"/>
    </row>
    <row r="4" hidden="1" ht="15.75" customHeight="1" thickBot="1">
      <c r="A4" s="409" t="n"/>
      <c r="B4" s="503" t="n"/>
      <c r="C4" s="504" t="n"/>
      <c r="D4" s="504" t="n"/>
      <c r="E4" s="504" t="n"/>
      <c r="F4" s="504" t="n"/>
      <c r="G4" s="504" t="n"/>
      <c r="H4" s="504" t="n"/>
      <c r="I4" s="505" t="n"/>
      <c r="J4" s="504" t="n"/>
      <c r="K4" s="4" t="n"/>
      <c r="L4" s="51" t="n"/>
      <c r="M4" s="5" t="n"/>
      <c r="N4" s="5" t="n"/>
      <c r="O4" s="5" t="n"/>
      <c r="P4" s="5" t="n"/>
      <c r="R4" s="5" t="n"/>
      <c r="S4" s="5" t="n"/>
      <c r="T4" s="5" t="n"/>
      <c r="U4" s="5" t="n"/>
      <c r="V4" s="409" t="n"/>
    </row>
    <row r="5" hidden="1" ht="15.75" customHeight="1" thickBot="1">
      <c r="A5" s="409" t="n"/>
      <c r="B5" s="506" t="inlineStr">
        <is>
          <t>USACE HQ</t>
        </is>
      </c>
      <c r="C5" s="212" t="inlineStr">
        <is>
          <t>Qatar</t>
        </is>
      </c>
      <c r="D5" s="146" t="n">
        <v>0</v>
      </c>
      <c r="E5" s="146" t="n">
        <v>0</v>
      </c>
      <c r="F5" s="146" t="n">
        <v>0</v>
      </c>
      <c r="G5" s="146" t="n">
        <v>0</v>
      </c>
      <c r="H5" s="147" t="n">
        <v>0</v>
      </c>
      <c r="I5" s="234">
        <f>SUM(D5:H5)</f>
        <v/>
      </c>
      <c r="J5" s="144" t="n"/>
      <c r="K5" s="4" t="n"/>
      <c r="L5" s="51" t="n"/>
      <c r="M5" s="5" t="n"/>
      <c r="N5" s="5" t="n"/>
      <c r="O5" s="5" t="n"/>
      <c r="P5" s="5" t="n"/>
      <c r="R5" s="5" t="n"/>
      <c r="S5" s="5" t="n"/>
      <c r="T5" s="5" t="n"/>
      <c r="U5" s="5" t="n"/>
      <c r="V5" s="409" t="n"/>
    </row>
    <row r="6" hidden="1" ht="15.75" customHeight="1">
      <c r="A6" s="409" t="n"/>
      <c r="B6" s="505" t="n"/>
      <c r="C6" s="266" t="inlineStr">
        <is>
          <t>Kyrgyzstan</t>
        </is>
      </c>
      <c r="D6" s="146" t="n">
        <v>0</v>
      </c>
      <c r="E6" s="146" t="n">
        <v>0</v>
      </c>
      <c r="F6" s="146" t="n">
        <v>0</v>
      </c>
      <c r="G6" s="146" t="n">
        <v>0</v>
      </c>
      <c r="H6" s="147" t="n">
        <v>0</v>
      </c>
      <c r="I6" s="299">
        <f>SUM(D6:H6)</f>
        <v/>
      </c>
      <c r="J6" s="267" t="n"/>
      <c r="K6" s="4" t="n"/>
      <c r="L6" s="51" t="n"/>
      <c r="M6" s="5" t="n"/>
      <c r="N6" s="5" t="n"/>
      <c r="O6" s="5" t="n"/>
      <c r="P6" s="5" t="n"/>
      <c r="R6" s="5" t="n"/>
      <c r="S6" s="5" t="n"/>
      <c r="T6" s="5" t="n"/>
      <c r="U6" s="5" t="n"/>
      <c r="V6" s="409" t="n"/>
    </row>
    <row r="7" hidden="1" ht="15.75" customHeight="1" thickBot="1">
      <c r="A7" s="409" t="n"/>
      <c r="B7" s="507" t="n"/>
      <c r="C7" s="213" t="inlineStr">
        <is>
          <t>UAE</t>
        </is>
      </c>
      <c r="D7" s="214" t="n">
        <v>0</v>
      </c>
      <c r="E7" s="148" t="n">
        <v>0</v>
      </c>
      <c r="F7" s="148" t="n">
        <v>0</v>
      </c>
      <c r="G7" s="148" t="n">
        <v>0</v>
      </c>
      <c r="H7" s="149" t="n">
        <v>0</v>
      </c>
      <c r="I7" s="196">
        <f>SUM(D7:H7)</f>
        <v/>
      </c>
      <c r="J7" s="145" t="n"/>
      <c r="K7" s="4" t="n"/>
      <c r="L7" s="51" t="n"/>
      <c r="M7" s="5" t="n"/>
      <c r="N7" s="5" t="n"/>
      <c r="O7" s="5" t="n"/>
      <c r="P7" s="5" t="n"/>
      <c r="Q7" s="120" t="n"/>
      <c r="R7" s="5" t="n"/>
      <c r="S7" s="5" t="n"/>
      <c r="T7" s="5" t="n"/>
      <c r="U7" s="5" t="n"/>
      <c r="V7" s="409" t="n"/>
    </row>
    <row r="8" hidden="1" ht="15.75" customHeight="1" thickBot="1">
      <c r="A8" s="409" t="n"/>
      <c r="B8" s="412" t="inlineStr">
        <is>
          <t>SWM</t>
        </is>
      </c>
      <c r="C8" s="143" t="inlineStr">
        <is>
          <t>District HQ</t>
        </is>
      </c>
      <c r="D8" s="75" t="n">
        <v>0</v>
      </c>
      <c r="E8" s="75" t="n">
        <v>0</v>
      </c>
      <c r="F8" s="26" t="n">
        <v>0</v>
      </c>
      <c r="G8" s="26" t="n">
        <v>0</v>
      </c>
      <c r="H8" s="68" t="n">
        <v>0</v>
      </c>
      <c r="I8" s="7" t="n"/>
      <c r="J8" s="184">
        <f>SUM(D8:H8)</f>
        <v/>
      </c>
      <c r="K8" s="4" t="n"/>
      <c r="L8" s="158" t="inlineStr">
        <is>
          <t xml:space="preserve"> </t>
        </is>
      </c>
      <c r="M8" s="5" t="n"/>
      <c r="N8" s="5" t="n"/>
      <c r="O8" s="5" t="n"/>
      <c r="P8" s="5" t="n"/>
      <c r="Q8" s="178" t="n">
        <v>45896</v>
      </c>
      <c r="R8" s="107" t="inlineStr">
        <is>
          <t>Tito Santana (TAM); norberto.santana@usace.army.mil</t>
        </is>
      </c>
      <c r="S8" s="5" t="n"/>
      <c r="T8" s="5" t="n"/>
      <c r="U8" s="5" t="n"/>
      <c r="V8" s="8" t="n"/>
      <c r="W8" s="9" t="n"/>
      <c r="X8" s="10" t="n"/>
    </row>
    <row r="9" hidden="1" ht="15.75" customHeight="1">
      <c r="A9" s="409" t="n"/>
      <c r="B9" s="505" t="n"/>
      <c r="C9" s="103" t="inlineStr">
        <is>
          <t>Bahrain Res Ofc</t>
        </is>
      </c>
      <c r="D9" s="75" t="n">
        <v>0</v>
      </c>
      <c r="E9" s="75" t="n">
        <v>0</v>
      </c>
      <c r="F9" s="26" t="n">
        <v>0</v>
      </c>
      <c r="G9" s="26" t="n">
        <v>0</v>
      </c>
      <c r="H9" s="68" t="n">
        <v>0</v>
      </c>
      <c r="I9" s="74" t="n"/>
      <c r="J9" s="12" t="n"/>
      <c r="K9" s="4" t="n"/>
      <c r="L9" s="158" t="n"/>
      <c r="M9" s="5" t="n"/>
      <c r="N9" s="5" t="n"/>
      <c r="O9" s="5" t="n"/>
      <c r="P9" s="5" t="n"/>
      <c r="Q9" s="120" t="n"/>
      <c r="R9" s="108" t="n"/>
      <c r="S9" s="5" t="n"/>
      <c r="T9" s="5" t="n"/>
      <c r="U9" s="5" t="n"/>
      <c r="V9" s="8" t="n"/>
      <c r="W9" s="13" t="n"/>
      <c r="X9" s="10" t="n"/>
    </row>
    <row r="10" hidden="1" ht="15.75" customHeight="1">
      <c r="A10" s="409" t="n"/>
      <c r="B10" s="505" t="n"/>
      <c r="C10" s="103" t="inlineStr">
        <is>
          <t>Egypt Res Ofc</t>
        </is>
      </c>
      <c r="D10" s="75" t="n">
        <v>0</v>
      </c>
      <c r="E10" s="75" t="n">
        <v>0</v>
      </c>
      <c r="F10" s="26" t="n">
        <v>0</v>
      </c>
      <c r="G10" s="26" t="n">
        <v>0</v>
      </c>
      <c r="H10" s="68" t="n">
        <v>0</v>
      </c>
      <c r="I10" s="74" t="n"/>
      <c r="J10" s="15" t="n"/>
      <c r="K10" s="4" t="n"/>
      <c r="L10" s="115" t="n"/>
      <c r="M10" s="5" t="n"/>
      <c r="N10" s="5" t="n"/>
      <c r="O10" s="5" t="n"/>
      <c r="P10" s="5" t="n"/>
      <c r="Q10" s="120" t="n"/>
      <c r="R10" s="5" t="n"/>
      <c r="S10" s="5" t="n"/>
      <c r="T10" s="5" t="n"/>
      <c r="U10" s="5" t="n"/>
      <c r="V10" s="8" t="n"/>
      <c r="W10" s="13" t="n"/>
      <c r="X10" s="10" t="n"/>
    </row>
    <row r="11" hidden="1" ht="15.75" customHeight="1">
      <c r="A11" s="409" t="n"/>
      <c r="B11" s="505" t="n"/>
      <c r="C11" s="103" t="inlineStr">
        <is>
          <t>Jordan</t>
        </is>
      </c>
      <c r="D11" s="75" t="n">
        <v>0</v>
      </c>
      <c r="E11" s="75" t="n">
        <v>0</v>
      </c>
      <c r="F11" s="26" t="n">
        <v>0</v>
      </c>
      <c r="G11" s="26" t="n">
        <v>0</v>
      </c>
      <c r="H11" s="68" t="n">
        <v>0</v>
      </c>
      <c r="I11" s="183" t="n"/>
      <c r="J11" s="15" t="n"/>
      <c r="K11" s="4" t="n"/>
      <c r="L11" s="160" t="n"/>
      <c r="M11" s="5" t="n"/>
      <c r="N11" s="5" t="n"/>
      <c r="O11" s="5" t="n"/>
      <c r="P11" s="5" t="n"/>
      <c r="Q11" s="120" t="n"/>
      <c r="R11" s="5" t="n"/>
      <c r="S11" s="5" t="n"/>
      <c r="T11" s="5" t="n"/>
      <c r="U11" s="5" t="n"/>
      <c r="V11" s="8" t="n"/>
      <c r="W11" s="13" t="n"/>
      <c r="X11" s="10" t="n"/>
    </row>
    <row r="12" hidden="1" ht="15.75" customHeight="1">
      <c r="A12" s="409" t="n"/>
      <c r="B12" s="505" t="n"/>
      <c r="C12" s="103" t="inlineStr">
        <is>
          <t>Kuwait PMO</t>
        </is>
      </c>
      <c r="D12" s="75" t="n">
        <v>0</v>
      </c>
      <c r="E12" s="75" t="n">
        <v>0</v>
      </c>
      <c r="F12" s="26" t="n">
        <v>0</v>
      </c>
      <c r="G12" s="26" t="n">
        <v>0</v>
      </c>
      <c r="H12" s="68" t="n">
        <v>0</v>
      </c>
      <c r="I12" s="183" t="n"/>
      <c r="J12" s="154" t="n"/>
      <c r="K12" s="4" t="n"/>
      <c r="L12" s="187" t="inlineStr">
        <is>
          <t xml:space="preserve"> </t>
        </is>
      </c>
      <c r="M12" s="5" t="n"/>
      <c r="N12" s="5" t="n"/>
      <c r="O12" s="5" t="n"/>
      <c r="P12" s="5" t="n"/>
      <c r="Q12" s="121" t="n"/>
      <c r="R12" s="5" t="n"/>
      <c r="S12" s="5" t="n"/>
      <c r="T12" s="5" t="n"/>
      <c r="U12" s="5" t="n"/>
      <c r="V12" s="10" t="n"/>
      <c r="W12" s="13" t="n"/>
      <c r="X12" s="10" t="n"/>
    </row>
    <row r="13" hidden="1" ht="15.75" customHeight="1">
      <c r="A13" s="409" t="n"/>
      <c r="B13" s="505" t="n"/>
      <c r="C13" s="103" t="inlineStr">
        <is>
          <t xml:space="preserve">Israel </t>
        </is>
      </c>
      <c r="D13" s="75" t="n">
        <v>0</v>
      </c>
      <c r="E13" s="75" t="n">
        <v>0</v>
      </c>
      <c r="F13" s="26" t="n">
        <v>0</v>
      </c>
      <c r="G13" s="26" t="n">
        <v>0</v>
      </c>
      <c r="H13" s="68" t="n">
        <v>0</v>
      </c>
      <c r="I13" s="221" t="n"/>
      <c r="J13" s="155" t="n"/>
      <c r="K13" s="4" t="n"/>
      <c r="L13" s="51" t="n"/>
      <c r="M13" s="5" t="n"/>
      <c r="N13" s="5" t="n"/>
      <c r="O13" s="5" t="n"/>
      <c r="P13" s="5" t="n"/>
      <c r="Q13" s="120" t="n"/>
      <c r="R13" s="5" t="n"/>
      <c r="S13" s="5" t="n"/>
      <c r="T13" s="5" t="n"/>
      <c r="U13" s="5" t="n"/>
      <c r="V13" s="8" t="n"/>
      <c r="W13" s="13" t="n"/>
      <c r="X13" s="10" t="n"/>
    </row>
    <row r="14" hidden="1" ht="15.75" customHeight="1">
      <c r="A14" s="409" t="n"/>
      <c r="B14" s="505" t="n"/>
      <c r="C14" s="103" t="inlineStr">
        <is>
          <t>Qatar PMO</t>
        </is>
      </c>
      <c r="D14" s="75" t="n">
        <v>0</v>
      </c>
      <c r="E14" s="75" t="n">
        <v>0</v>
      </c>
      <c r="F14" s="26" t="n">
        <v>0</v>
      </c>
      <c r="G14" s="26" t="n">
        <v>0</v>
      </c>
      <c r="H14" s="68" t="n">
        <v>0</v>
      </c>
      <c r="I14" s="74" t="n"/>
      <c r="J14" s="154" t="n"/>
      <c r="K14" s="4" t="n"/>
      <c r="L14" s="158" t="n"/>
      <c r="M14" s="5" t="n"/>
      <c r="N14" s="5" t="n"/>
      <c r="O14" s="5" t="n"/>
      <c r="P14" s="5" t="n"/>
      <c r="Q14" s="120" t="n"/>
      <c r="R14" s="5" t="n"/>
      <c r="S14" s="5" t="n"/>
      <c r="T14" s="5" t="n"/>
      <c r="U14" s="5" t="n"/>
      <c r="W14" s="8" t="n"/>
      <c r="X14" s="8" t="n"/>
      <c r="Y14" s="409" t="n"/>
      <c r="Z14" s="409" t="n"/>
      <c r="AA14" s="8" t="n"/>
    </row>
    <row r="15" hidden="1" ht="15.75" customHeight="1">
      <c r="A15" s="409" t="n"/>
      <c r="B15" s="505" t="n"/>
      <c r="C15" s="103" t="inlineStr">
        <is>
          <t>Saudi Arabia PMO</t>
        </is>
      </c>
      <c r="D15" s="75" t="n">
        <v>0</v>
      </c>
      <c r="E15" s="75" t="n">
        <v>0</v>
      </c>
      <c r="F15" s="26" t="n">
        <v>0</v>
      </c>
      <c r="G15" s="26" t="n">
        <v>0</v>
      </c>
      <c r="H15" s="68" t="n">
        <v>0</v>
      </c>
      <c r="I15" s="183" t="n"/>
      <c r="J15" s="15" t="n"/>
      <c r="K15" s="4" t="n"/>
      <c r="L15" s="173" t="n"/>
      <c r="M15" s="5" t="inlineStr">
        <is>
          <t xml:space="preserve">		</t>
        </is>
      </c>
      <c r="N15" s="5" t="n"/>
      <c r="O15" s="5" t="n"/>
      <c r="P15" s="5" t="n"/>
      <c r="Q15" s="120" t="n"/>
      <c r="R15" s="5" t="n"/>
      <c r="S15" s="5" t="n"/>
      <c r="T15" s="5" t="n"/>
      <c r="U15" s="5" t="n"/>
      <c r="V15" s="16" t="n"/>
      <c r="W15" s="8" t="n"/>
      <c r="X15" s="8" t="n"/>
      <c r="Y15" s="409" t="n"/>
      <c r="Z15" s="409" t="n"/>
      <c r="AA15" s="8" t="n"/>
    </row>
    <row r="16" hidden="1" ht="15.75" customHeight="1" thickBot="1">
      <c r="A16" s="409" t="n"/>
      <c r="B16" s="505" t="n"/>
      <c r="C16" s="103" t="inlineStr">
        <is>
          <t>UAE Res Ofc</t>
        </is>
      </c>
      <c r="D16" s="75" t="n">
        <v>0</v>
      </c>
      <c r="E16" s="75" t="n">
        <v>0</v>
      </c>
      <c r="F16" s="26" t="n">
        <v>0</v>
      </c>
      <c r="G16" s="26" t="n">
        <v>0</v>
      </c>
      <c r="H16" s="68" t="n">
        <v>0</v>
      </c>
      <c r="I16" s="183" t="n"/>
      <c r="J16" s="17" t="n"/>
      <c r="K16" s="4" t="n"/>
      <c r="L16" s="115" t="n"/>
      <c r="M16" s="5" t="n"/>
      <c r="N16" s="5" t="n"/>
      <c r="O16" s="5" t="n"/>
      <c r="P16" s="5" t="n"/>
      <c r="Q16" s="120" t="n"/>
      <c r="R16" s="5" t="n"/>
      <c r="S16" s="5" t="n"/>
      <c r="T16" s="5" t="n"/>
      <c r="U16" s="5" t="n"/>
      <c r="V16" s="10" t="n"/>
    </row>
    <row r="17" hidden="1" ht="15.75" customHeight="1" thickBot="1">
      <c r="A17" s="409" t="n"/>
      <c r="B17" s="505" t="n"/>
      <c r="C17" s="103" t="inlineStr">
        <is>
          <t xml:space="preserve">Israel </t>
        </is>
      </c>
      <c r="D17" s="75" t="n">
        <v>0</v>
      </c>
      <c r="E17" s="75" t="n">
        <v>0</v>
      </c>
      <c r="F17" s="26" t="n">
        <v>0</v>
      </c>
      <c r="G17" s="26" t="n">
        <v>0</v>
      </c>
      <c r="H17" s="68" t="n">
        <v>0</v>
      </c>
      <c r="I17" s="70" t="n"/>
      <c r="J17" s="153" t="n"/>
      <c r="K17" s="4" t="n"/>
      <c r="L17" s="51" t="n"/>
      <c r="M17" s="5" t="n"/>
      <c r="N17" s="5" t="n"/>
      <c r="O17" s="5" t="n"/>
      <c r="P17" s="5" t="n"/>
      <c r="Q17" s="121" t="n"/>
      <c r="R17" s="5" t="n"/>
      <c r="S17" s="5" t="n"/>
      <c r="T17" s="5" t="n"/>
      <c r="U17" s="5" t="n"/>
      <c r="V17" s="10" t="n"/>
    </row>
    <row r="18" hidden="1" ht="15.75" customHeight="1">
      <c r="A18" s="409" t="n"/>
      <c r="B18" s="505" t="n"/>
      <c r="C18" s="103" t="inlineStr">
        <is>
          <t>LNO CAIN</t>
        </is>
      </c>
      <c r="D18" s="75" t="n">
        <v>0</v>
      </c>
      <c r="E18" s="75" t="n">
        <v>0</v>
      </c>
      <c r="F18" s="26" t="n">
        <v>0</v>
      </c>
      <c r="G18" s="26" t="n">
        <v>0</v>
      </c>
      <c r="H18" s="68" t="n">
        <v>0</v>
      </c>
      <c r="I18" s="12" t="n"/>
      <c r="J18" s="162">
        <f>SUM(D18:F18)</f>
        <v/>
      </c>
      <c r="K18" s="4" t="n"/>
      <c r="L18" s="160" t="n"/>
      <c r="M18" s="403" t="n"/>
      <c r="O18" s="403" t="n"/>
      <c r="P18" s="403" t="n"/>
      <c r="Q18" s="475" t="n"/>
      <c r="R18" s="5" t="n"/>
      <c r="S18" s="5" t="n"/>
      <c r="T18" s="5" t="n"/>
      <c r="U18" s="5" t="n"/>
      <c r="V18" s="51" t="n"/>
      <c r="W18" s="9" t="n"/>
      <c r="X18" s="51" t="n"/>
    </row>
    <row r="19" hidden="1" ht="15.75" customHeight="1">
      <c r="A19" s="409" t="n"/>
      <c r="B19" s="505" t="n"/>
      <c r="C19" s="104" t="inlineStr">
        <is>
          <t>Leave (CONUS)</t>
        </is>
      </c>
      <c r="D19" s="75" t="n">
        <v>0</v>
      </c>
      <c r="E19" s="75" t="n">
        <v>0</v>
      </c>
      <c r="F19" s="26" t="n">
        <v>0</v>
      </c>
      <c r="G19" s="26" t="n">
        <v>0</v>
      </c>
      <c r="H19" s="68" t="n">
        <v>0</v>
      </c>
      <c r="I19" s="128" t="n"/>
      <c r="J19" s="159">
        <f>SUM(D19:H19)</f>
        <v/>
      </c>
      <c r="K19" s="51" t="n"/>
      <c r="L19" s="51" t="inlineStr">
        <is>
          <t xml:space="preserve"> </t>
        </is>
      </c>
      <c r="M19" s="5" t="n"/>
      <c r="N19" s="51" t="n"/>
      <c r="O19" s="51" t="n"/>
      <c r="P19" s="51" t="n"/>
      <c r="Q19" s="117" t="n"/>
      <c r="R19" s="5" t="n"/>
      <c r="S19" s="5" t="n"/>
      <c r="T19" s="5" t="n"/>
      <c r="U19" s="23" t="n"/>
      <c r="V19" s="23" t="n"/>
      <c r="W19" s="23" t="n"/>
      <c r="X19" s="23" t="n"/>
      <c r="Y19" s="23" t="n"/>
    </row>
    <row r="20" hidden="1" ht="15.75" customHeight="1">
      <c r="A20" s="409" t="n"/>
      <c r="B20" s="505" t="n"/>
      <c r="C20" s="104" t="inlineStr">
        <is>
          <t>Leave (OCONUS)</t>
        </is>
      </c>
      <c r="D20" s="75" t="n">
        <v>0</v>
      </c>
      <c r="E20" s="75" t="n">
        <v>0</v>
      </c>
      <c r="F20" s="26" t="n">
        <v>0</v>
      </c>
      <c r="G20" s="26" t="n">
        <v>0</v>
      </c>
      <c r="H20" s="68" t="n">
        <v>0</v>
      </c>
      <c r="I20" s="179" t="n"/>
      <c r="J20" s="60" t="n"/>
      <c r="K20" s="51" t="n"/>
      <c r="L20" s="115" t="n"/>
      <c r="M20" s="5" t="n"/>
      <c r="N20" s="51" t="n"/>
      <c r="O20" s="51" t="n"/>
      <c r="P20" s="51" t="n"/>
      <c r="Q20" s="117" t="n"/>
      <c r="R20" s="5" t="n"/>
      <c r="S20" s="5" t="n"/>
      <c r="T20" s="5" t="n"/>
      <c r="U20" s="23" t="n"/>
      <c r="V20" s="23" t="n"/>
      <c r="W20" s="23" t="n"/>
      <c r="X20" s="23" t="n"/>
      <c r="Y20" s="23" t="n"/>
    </row>
    <row r="21" hidden="1" ht="15.75" customHeight="1" thickBot="1">
      <c r="A21" s="409" t="n"/>
      <c r="B21" s="413" t="n"/>
      <c r="C21" s="161" t="inlineStr">
        <is>
          <t>TDY (OCONUS)</t>
        </is>
      </c>
      <c r="D21" s="75" t="n">
        <v>0</v>
      </c>
      <c r="E21" s="75" t="n">
        <v>0</v>
      </c>
      <c r="F21" s="26" t="n">
        <v>0</v>
      </c>
      <c r="G21" s="26" t="n">
        <v>0</v>
      </c>
      <c r="H21" s="68" t="n">
        <v>0</v>
      </c>
      <c r="I21" s="226" t="n"/>
      <c r="J21" s="258">
        <f>SUM(D21:H21)</f>
        <v/>
      </c>
      <c r="K21" s="51" t="n"/>
      <c r="L21" s="115" t="n"/>
      <c r="M21" s="5" t="n"/>
      <c r="N21" s="51" t="n"/>
      <c r="O21" s="51" t="n"/>
      <c r="P21" s="51" t="n"/>
      <c r="Q21" s="117" t="n"/>
      <c r="R21" s="5" t="n"/>
      <c r="S21" s="5" t="n"/>
      <c r="T21" s="5" t="n"/>
      <c r="U21" s="23" t="n"/>
      <c r="V21" s="23" t="n"/>
      <c r="W21" s="23" t="n"/>
      <c r="X21" s="23" t="n"/>
      <c r="Y21" s="23" t="n"/>
    </row>
    <row r="22" hidden="1" ht="15.75" customHeight="1">
      <c r="A22" s="409" t="n"/>
      <c r="B22" s="414" t="inlineStr">
        <is>
          <t>SWE</t>
        </is>
      </c>
      <c r="C22" s="224" t="inlineStr">
        <is>
          <t>Kazakhstan</t>
        </is>
      </c>
      <c r="D22" s="192" t="n">
        <v>0</v>
      </c>
      <c r="E22" s="192" t="n">
        <v>0</v>
      </c>
      <c r="F22" s="75" t="n">
        <v>0</v>
      </c>
      <c r="G22" s="75" t="n">
        <v>0</v>
      </c>
      <c r="H22" s="68" t="n">
        <v>0</v>
      </c>
      <c r="I22" s="252">
        <f>SUM(D22:H22)</f>
        <v/>
      </c>
      <c r="J22" s="27" t="n"/>
      <c r="K22" s="51" t="inlineStr">
        <is>
          <t xml:space="preserve"> </t>
        </is>
      </c>
      <c r="L22" s="417" t="n"/>
      <c r="M22" s="51" t="n"/>
      <c r="N22" s="5" t="n"/>
      <c r="O22" s="5" t="n"/>
      <c r="P22" s="5" t="n"/>
      <c r="Q22" s="178" t="n">
        <v>45871</v>
      </c>
      <c r="R22" s="264" t="inlineStr">
        <is>
          <t>chidi.a.haigler@usace.army.mil</t>
        </is>
      </c>
      <c r="S22" s="5" t="n"/>
      <c r="T22" s="5" t="n"/>
      <c r="U22" s="23" t="n"/>
      <c r="V22" s="23" t="n"/>
      <c r="W22" s="23" t="n"/>
      <c r="X22" s="23" t="n"/>
      <c r="Y22" s="23" t="n"/>
    </row>
    <row r="23" hidden="1" ht="15.75" customHeight="1">
      <c r="A23" s="409" t="n"/>
      <c r="B23" s="504" t="n"/>
      <c r="C23" s="38" t="inlineStr">
        <is>
          <t>Iraq-Al Asad</t>
        </is>
      </c>
      <c r="D23" s="136" t="n">
        <v>0</v>
      </c>
      <c r="E23" s="293" t="n">
        <v>1</v>
      </c>
      <c r="F23" s="75" t="n">
        <v>0</v>
      </c>
      <c r="G23" s="136" t="n"/>
      <c r="H23" s="68" t="n">
        <v>0</v>
      </c>
      <c r="I23" s="183">
        <f>SUM(D23:H23)</f>
        <v/>
      </c>
      <c r="J23" s="27" t="n"/>
      <c r="K23" s="51" t="n"/>
      <c r="L23" s="417" t="n"/>
      <c r="M23" s="51" t="n"/>
      <c r="N23" s="5" t="n"/>
      <c r="O23" s="5" t="n"/>
      <c r="P23" s="5" t="n"/>
      <c r="Q23" s="178" t="n"/>
      <c r="R23" s="152" t="inlineStr">
        <is>
          <t>SFC Chidi Haigler</t>
        </is>
      </c>
      <c r="S23" s="5" t="n"/>
      <c r="T23" s="5" t="n"/>
      <c r="U23" s="23" t="n"/>
      <c r="V23" s="23" t="n"/>
      <c r="W23" s="23" t="n"/>
      <c r="X23" s="23" t="n"/>
      <c r="Y23" s="23" t="n"/>
    </row>
    <row r="24" hidden="1" ht="15.75" customHeight="1">
      <c r="A24" s="409" t="n"/>
      <c r="B24" s="504" t="n"/>
      <c r="C24" s="38" t="inlineStr">
        <is>
          <t>Iraq-Erbil</t>
        </is>
      </c>
      <c r="D24" s="136" t="n">
        <v>4</v>
      </c>
      <c r="E24" s="297" t="n">
        <v>3</v>
      </c>
      <c r="F24" s="75" t="n">
        <v>0</v>
      </c>
      <c r="G24" s="136" t="n"/>
      <c r="H24" s="68" t="n">
        <v>0</v>
      </c>
      <c r="I24" s="183">
        <f>SUM(D24:H24)</f>
        <v/>
      </c>
      <c r="J24" s="27" t="n"/>
      <c r="K24" s="51" t="n"/>
      <c r="L24" s="417" t="n"/>
      <c r="M24" s="51" t="n"/>
      <c r="N24" s="5" t="n"/>
      <c r="O24" s="5" t="n"/>
      <c r="P24" s="5" t="n"/>
      <c r="Q24" s="178" t="n"/>
      <c r="R24" s="118" t="n"/>
      <c r="S24" s="5" t="n"/>
      <c r="T24" s="5" t="n"/>
      <c r="U24" s="23" t="n"/>
      <c r="V24" s="23" t="n"/>
      <c r="W24" s="23" t="n"/>
      <c r="X24" s="23" t="n"/>
      <c r="Y24" s="23" t="n"/>
    </row>
    <row r="25" hidden="1" ht="15.75" customHeight="1">
      <c r="A25" s="409" t="n"/>
      <c r="B25" s="504" t="n"/>
      <c r="C25" s="38" t="inlineStr">
        <is>
          <t>Iraq-BDSC</t>
        </is>
      </c>
      <c r="D25" s="136" t="n"/>
      <c r="E25" s="136" t="n"/>
      <c r="F25" s="75" t="n"/>
      <c r="G25" s="136" t="n"/>
      <c r="H25" s="68" t="n"/>
      <c r="I25" s="183" t="n"/>
      <c r="J25" s="27" t="n"/>
      <c r="K25" s="51" t="n"/>
      <c r="L25" s="417" t="n"/>
      <c r="M25" s="51" t="n"/>
      <c r="N25" s="5" t="n"/>
      <c r="O25" s="5" t="n"/>
      <c r="P25" s="5" t="n"/>
      <c r="Q25" s="178" t="n"/>
      <c r="R25" s="118" t="n"/>
      <c r="S25" s="5" t="n"/>
      <c r="T25" s="5" t="n"/>
      <c r="U25" s="23" t="n"/>
      <c r="V25" s="23" t="n"/>
      <c r="W25" s="23" t="n"/>
      <c r="X25" s="23" t="n"/>
      <c r="Y25" s="23" t="n"/>
    </row>
    <row r="26" hidden="1" ht="15.75" customHeight="1">
      <c r="A26" s="409" t="n"/>
      <c r="B26" s="504" t="n"/>
      <c r="C26" s="38" t="inlineStr">
        <is>
          <t>Iraq-Baghdad</t>
        </is>
      </c>
      <c r="D26" s="192" t="n">
        <v>0</v>
      </c>
      <c r="E26" s="297" t="n">
        <v>1</v>
      </c>
      <c r="F26" s="75" t="n">
        <v>0</v>
      </c>
      <c r="G26" s="75" t="n">
        <v>0</v>
      </c>
      <c r="H26" s="68" t="n">
        <v>0</v>
      </c>
      <c r="I26" s="74">
        <f>SUM(D26:H26)</f>
        <v/>
      </c>
      <c r="J26" s="27" t="n"/>
      <c r="K26" s="51" t="n"/>
      <c r="L26" s="417" t="n"/>
      <c r="M26" s="51" t="n"/>
      <c r="N26" s="5" t="n"/>
      <c r="O26" s="5" t="n"/>
      <c r="P26" s="5" t="n"/>
      <c r="Q26" s="178" t="n"/>
      <c r="R26" s="118" t="n"/>
      <c r="S26" s="5" t="n"/>
      <c r="T26" s="5" t="n"/>
      <c r="U26" s="23" t="n"/>
      <c r="V26" s="23" t="n"/>
      <c r="W26" s="23" t="n"/>
      <c r="X26" s="23" t="n"/>
      <c r="Y26" s="23" t="n"/>
    </row>
    <row r="27" hidden="1" ht="15.75" customHeight="1">
      <c r="A27" s="409" t="n"/>
      <c r="B27" s="504" t="n"/>
      <c r="C27" s="223" t="inlineStr">
        <is>
          <t>Iraq</t>
        </is>
      </c>
      <c r="D27" s="39" t="n">
        <v>0</v>
      </c>
      <c r="E27" s="39" t="n">
        <v>0</v>
      </c>
      <c r="F27" s="39" t="n">
        <v>0</v>
      </c>
      <c r="G27" s="39" t="n">
        <v>0</v>
      </c>
      <c r="H27" s="72" t="n">
        <v>0</v>
      </c>
      <c r="I27" s="30">
        <f>SUM(D27:H27)</f>
        <v/>
      </c>
      <c r="J27" s="15" t="n"/>
      <c r="K27" s="51" t="n"/>
      <c r="L27" s="51" t="n"/>
      <c r="M27" s="51" t="n"/>
      <c r="N27" s="5" t="n"/>
      <c r="O27" s="5" t="n"/>
      <c r="P27" s="5" t="n"/>
      <c r="Q27" s="121" t="n"/>
      <c r="R27" s="215" t="n"/>
      <c r="S27" s="5" t="n"/>
      <c r="T27" s="5" t="n"/>
      <c r="U27" s="23" t="n"/>
      <c r="V27" s="23" t="n"/>
      <c r="W27" s="23" t="n"/>
      <c r="X27" s="23" t="n"/>
      <c r="Y27" s="23" t="n"/>
      <c r="Z27" s="10" t="n"/>
    </row>
    <row r="28" hidden="1" ht="15.75" customHeight="1">
      <c r="A28" s="409" t="n"/>
      <c r="B28" s="504" t="n"/>
      <c r="C28" s="223" t="inlineStr">
        <is>
          <t>Kuwait-ECOE</t>
        </is>
      </c>
      <c r="D28" s="289" t="n">
        <v>0</v>
      </c>
      <c r="E28" s="289" t="n">
        <v>21</v>
      </c>
      <c r="F28" s="39" t="n">
        <v>0</v>
      </c>
      <c r="G28" s="39" t="n">
        <v>0</v>
      </c>
      <c r="H28" s="72" t="n">
        <v>0</v>
      </c>
      <c r="I28" s="183">
        <f>SUM(D28:H28)</f>
        <v/>
      </c>
      <c r="J28" s="15" t="n"/>
      <c r="K28" s="51" t="n"/>
      <c r="L28" s="51" t="n"/>
      <c r="M28" s="51" t="n"/>
      <c r="N28" s="5" t="n"/>
      <c r="O28" s="5" t="n"/>
      <c r="P28" s="5" t="n"/>
      <c r="Q28" s="121" t="n"/>
      <c r="R28" s="215" t="n"/>
      <c r="S28" s="5" t="n"/>
      <c r="T28" s="5" t="n"/>
      <c r="U28" s="23" t="n"/>
      <c r="V28" s="23" t="n"/>
      <c r="W28" s="23" t="n"/>
      <c r="X28" s="23" t="n"/>
      <c r="Y28" s="23" t="n"/>
      <c r="Z28" s="10" t="n"/>
    </row>
    <row r="29" hidden="1" ht="15.75" customHeight="1">
      <c r="A29" s="409" t="n"/>
      <c r="B29" s="504" t="n"/>
      <c r="C29" s="223" t="inlineStr">
        <is>
          <t>Kuwait-Camp Arifjan</t>
        </is>
      </c>
      <c r="D29" s="288" t="n">
        <v>9</v>
      </c>
      <c r="E29" s="288" t="n">
        <v>22</v>
      </c>
      <c r="F29" s="39" t="n">
        <v>0</v>
      </c>
      <c r="G29" s="39" t="n">
        <v>0</v>
      </c>
      <c r="H29" s="72" t="n">
        <v>0</v>
      </c>
      <c r="I29" s="183">
        <f>SUM(D29:H29)</f>
        <v/>
      </c>
      <c r="J29" s="15" t="n"/>
      <c r="K29" s="51" t="inlineStr">
        <is>
          <t xml:space="preserve"> </t>
        </is>
      </c>
      <c r="L29" s="51" t="inlineStr">
        <is>
          <t xml:space="preserve"> </t>
        </is>
      </c>
      <c r="M29" s="5" t="n"/>
      <c r="N29" s="83" t="n"/>
      <c r="O29" s="83" t="n"/>
      <c r="P29" s="83" t="n"/>
      <c r="Q29" s="121" t="n"/>
      <c r="R29" s="152" t="n"/>
      <c r="S29" s="5" t="n"/>
      <c r="T29" s="5" t="n"/>
      <c r="U29" s="23" t="n"/>
      <c r="V29" s="23" t="n"/>
      <c r="W29" s="23" t="n"/>
      <c r="X29" s="23" t="n"/>
      <c r="Y29" s="23" t="n"/>
      <c r="Z29" s="10" t="n"/>
    </row>
    <row r="30" hidden="1" ht="15.75" customHeight="1">
      <c r="A30" s="409" t="n"/>
      <c r="B30" s="504" t="n"/>
      <c r="C30" s="223" t="inlineStr">
        <is>
          <t>Syria - NLZ</t>
        </is>
      </c>
      <c r="D30" s="289" t="n">
        <v>1</v>
      </c>
      <c r="E30" s="167" t="n"/>
      <c r="F30" s="39" t="n"/>
      <c r="G30" s="39" t="n"/>
      <c r="H30" s="72" t="n"/>
      <c r="I30" s="183">
        <f>SUM(D30:H30)</f>
        <v/>
      </c>
      <c r="J30" s="15" t="n"/>
      <c r="K30" s="51" t="n"/>
      <c r="L30" s="51" t="n"/>
      <c r="M30" s="5" t="n"/>
      <c r="N30" s="83" t="n"/>
      <c r="O30" s="83" t="n"/>
      <c r="P30" s="83" t="n"/>
      <c r="Q30" s="121" t="n"/>
      <c r="R30" s="51" t="n"/>
      <c r="S30" s="5" t="n"/>
      <c r="T30" s="5" t="n"/>
      <c r="U30" s="23" t="n"/>
      <c r="V30" s="23" t="n"/>
      <c r="W30" s="23" t="n"/>
      <c r="X30" s="23" t="n"/>
      <c r="Y30" s="23" t="n"/>
      <c r="Z30" s="10" t="n"/>
    </row>
    <row r="31" hidden="1" ht="15.75" customHeight="1">
      <c r="A31" s="409" t="n"/>
      <c r="B31" s="504" t="n"/>
      <c r="C31" s="223" t="inlineStr">
        <is>
          <t>Syria - RLZ</t>
        </is>
      </c>
      <c r="D31" s="58" t="n">
        <v>0</v>
      </c>
      <c r="E31" s="167" t="n">
        <v>0</v>
      </c>
      <c r="F31" s="39">
        <f>SUM(F26:F30)</f>
        <v/>
      </c>
      <c r="G31" s="39">
        <f>SUM(G26:G30)</f>
        <v/>
      </c>
      <c r="H31" s="72">
        <f>SUM(H26:H30)</f>
        <v/>
      </c>
      <c r="I31" s="183">
        <f>SUM(D31:H31)</f>
        <v/>
      </c>
      <c r="J31" s="15" t="n"/>
      <c r="K31" s="51" t="n"/>
      <c r="L31" s="51" t="n"/>
      <c r="M31" s="5" t="n"/>
      <c r="N31" s="83" t="n"/>
      <c r="O31" s="83" t="n"/>
      <c r="P31" s="83" t="n"/>
      <c r="Q31" s="121" t="n"/>
      <c r="R31" s="51" t="n"/>
      <c r="S31" s="5" t="n"/>
      <c r="T31" s="5" t="n"/>
      <c r="U31" s="23" t="n"/>
      <c r="V31" s="23" t="n"/>
      <c r="W31" s="23" t="n"/>
      <c r="X31" s="23" t="n"/>
      <c r="Y31" s="23" t="n"/>
      <c r="Z31" s="10" t="n"/>
    </row>
    <row r="32" hidden="1" ht="15.75" customHeight="1">
      <c r="A32" s="409" t="n"/>
      <c r="B32" s="504" t="n"/>
      <c r="C32" s="223" t="inlineStr">
        <is>
          <t>Syria-At Tanf Garrison (ATG)</t>
        </is>
      </c>
      <c r="D32" s="58" t="n">
        <v>0</v>
      </c>
      <c r="E32" s="58" t="n">
        <v>0</v>
      </c>
      <c r="F32" s="189" t="n">
        <v>0</v>
      </c>
      <c r="G32" s="189" t="n">
        <v>0</v>
      </c>
      <c r="H32" s="191" t="n">
        <v>0</v>
      </c>
      <c r="I32" s="221">
        <f>SUM(D32:H32)</f>
        <v/>
      </c>
      <c r="J32" s="15" t="n"/>
      <c r="K32" s="51" t="n"/>
      <c r="L32" s="417" t="n"/>
      <c r="M32" s="5" t="n"/>
      <c r="N32" s="83" t="n"/>
      <c r="O32" s="83" t="n"/>
      <c r="P32" s="83" t="n"/>
      <c r="Q32" s="124" t="n"/>
      <c r="R32" s="51" t="n"/>
      <c r="S32" s="5" t="n"/>
      <c r="T32" s="5" t="n"/>
      <c r="U32" s="23" t="n"/>
      <c r="V32" s="23" t="n"/>
      <c r="W32" s="23" t="n"/>
      <c r="X32" s="23" t="n"/>
      <c r="Y32" s="23" t="n"/>
      <c r="Z32" s="10" t="n"/>
    </row>
    <row r="33" hidden="1" ht="15.75" customHeight="1">
      <c r="A33" s="409" t="n"/>
      <c r="B33" s="504" t="n"/>
      <c r="C33" s="223" t="inlineStr">
        <is>
          <t xml:space="preserve">Saudi Arabia  </t>
        </is>
      </c>
      <c r="D33" s="39" t="n">
        <v>0</v>
      </c>
      <c r="E33" s="39" t="n">
        <v>0</v>
      </c>
      <c r="F33" s="39" t="n">
        <v>0</v>
      </c>
      <c r="G33" s="39" t="n">
        <v>0</v>
      </c>
      <c r="H33" s="88" t="n">
        <v>0</v>
      </c>
      <c r="I33" s="30">
        <f>SUM(D33:H33)</f>
        <v/>
      </c>
      <c r="J33" s="15" t="n"/>
      <c r="K33" s="51" t="n"/>
      <c r="L33" s="169" t="inlineStr">
        <is>
          <t xml:space="preserve"> </t>
        </is>
      </c>
      <c r="M33" s="5" t="n"/>
      <c r="N33" s="106" t="n"/>
      <c r="O33" s="4" t="n"/>
      <c r="P33" s="106" t="n"/>
      <c r="Q33" s="125" t="n"/>
      <c r="R33" s="51" t="n"/>
      <c r="S33" s="4" t="n"/>
      <c r="T33" s="5" t="n"/>
      <c r="U33" s="23" t="n"/>
      <c r="V33" s="23" t="n"/>
      <c r="W33" s="23" t="n"/>
      <c r="X33" s="23" t="n"/>
      <c r="Y33" s="23" t="n"/>
      <c r="Z33" s="10" t="n"/>
    </row>
    <row r="34" hidden="1" ht="15.75" customHeight="1">
      <c r="A34" s="409" t="n"/>
      <c r="B34" s="504" t="n"/>
      <c r="C34" s="223" t="inlineStr">
        <is>
          <t>Qatar- AUAB</t>
        </is>
      </c>
      <c r="D34" s="263" t="n">
        <v>0</v>
      </c>
      <c r="E34" s="39" t="n"/>
      <c r="F34" s="39" t="n"/>
      <c r="G34" s="39" t="n"/>
      <c r="H34" s="88" t="n"/>
      <c r="I34" s="39" t="n"/>
      <c r="J34" s="153" t="n"/>
      <c r="K34" s="51" t="n"/>
      <c r="L34" s="169" t="n"/>
      <c r="M34" s="5" t="n"/>
      <c r="N34" s="106" t="n"/>
      <c r="O34" s="4" t="n"/>
      <c r="P34" s="106" t="n"/>
      <c r="Q34" s="125" t="n"/>
      <c r="R34" s="51" t="n"/>
      <c r="S34" s="4" t="n"/>
      <c r="T34" s="5" t="n"/>
      <c r="U34" s="23" t="n"/>
      <c r="V34" s="23" t="n"/>
      <c r="W34" s="23" t="n"/>
      <c r="X34" s="23" t="n"/>
      <c r="Y34" s="23" t="n"/>
      <c r="Z34" s="10" t="n"/>
    </row>
    <row r="35" hidden="1" ht="15.75" customHeight="1" thickBot="1">
      <c r="A35" s="409" t="n"/>
      <c r="B35" s="504" t="n"/>
      <c r="C35" s="223" t="inlineStr">
        <is>
          <t>Germany</t>
        </is>
      </c>
      <c r="D35" s="186" t="n">
        <v>0</v>
      </c>
      <c r="E35" s="186" t="n">
        <v>0</v>
      </c>
      <c r="F35" s="39" t="n">
        <v>0</v>
      </c>
      <c r="G35" s="39" t="n">
        <v>0</v>
      </c>
      <c r="H35" s="88" t="n">
        <v>0</v>
      </c>
      <c r="I35" s="186">
        <f>SUM(D35:H35)</f>
        <v/>
      </c>
      <c r="J35" s="292" t="n"/>
      <c r="K35" s="51" t="n"/>
      <c r="L35" s="169" t="n"/>
      <c r="M35" s="5" t="n"/>
      <c r="N35" s="106" t="n"/>
      <c r="O35" s="4" t="n"/>
      <c r="P35" s="106" t="n"/>
      <c r="Q35" s="125" t="n"/>
      <c r="R35" s="51" t="n"/>
      <c r="S35" s="4" t="n"/>
      <c r="T35" s="5" t="n"/>
      <c r="U35" s="23" t="n"/>
      <c r="V35" s="23" t="n"/>
      <c r="W35" s="23" t="n"/>
      <c r="X35" s="23" t="n"/>
      <c r="Y35" s="23" t="n"/>
      <c r="Z35" s="10" t="n"/>
    </row>
    <row r="36" hidden="1" ht="15.75" customHeight="1" thickBot="1">
      <c r="A36" s="409" t="n"/>
      <c r="B36" s="504" t="n"/>
      <c r="C36" s="223" t="inlineStr">
        <is>
          <t>CONUS-CRC</t>
        </is>
      </c>
      <c r="D36" s="58" t="n">
        <v>1</v>
      </c>
      <c r="E36" s="58" t="n">
        <v>0</v>
      </c>
      <c r="F36" s="39" t="n"/>
      <c r="G36" s="39" t="n"/>
      <c r="H36" s="88" t="n"/>
      <c r="I36" s="291" t="n"/>
      <c r="J36" s="175">
        <f>SUM(D36:I36)</f>
        <v/>
      </c>
      <c r="K36" s="51" t="n"/>
      <c r="L36" s="169" t="n"/>
      <c r="M36" s="5" t="n"/>
      <c r="N36" s="106" t="n"/>
      <c r="O36" s="4" t="n"/>
      <c r="P36" s="106" t="n"/>
      <c r="Q36" s="125" t="n"/>
      <c r="R36" s="51" t="n"/>
      <c r="S36" s="4" t="n"/>
      <c r="T36" s="5" t="n"/>
      <c r="U36" s="23" t="n"/>
      <c r="V36" s="23" t="n"/>
      <c r="W36" s="23" t="n"/>
      <c r="X36" s="23" t="n"/>
      <c r="Y36" s="23" t="n"/>
      <c r="Z36" s="10" t="n"/>
    </row>
    <row r="37" hidden="1" ht="15.75" customHeight="1">
      <c r="A37" s="409" t="n"/>
      <c r="B37" s="504" t="n"/>
      <c r="C37" s="223" t="inlineStr">
        <is>
          <t>PDP America</t>
        </is>
      </c>
      <c r="D37" s="58" t="n"/>
      <c r="E37" s="288" t="n">
        <v>7</v>
      </c>
      <c r="F37" s="39" t="n">
        <v>0</v>
      </c>
      <c r="G37" s="11" t="n">
        <v>0</v>
      </c>
      <c r="H37" s="88" t="n">
        <v>0</v>
      </c>
      <c r="I37" s="81" t="n"/>
      <c r="J37" s="175">
        <f>SUM(B37:H37)</f>
        <v/>
      </c>
      <c r="K37" s="51" t="n"/>
      <c r="L37" s="174" t="n"/>
      <c r="M37" s="51" t="n"/>
      <c r="N37" s="5" t="n"/>
      <c r="O37" s="5" t="n"/>
      <c r="P37" s="5" t="n"/>
      <c r="Q37" s="121" t="n"/>
      <c r="R37" s="5" t="n"/>
      <c r="S37" s="5" t="n"/>
      <c r="T37" s="5" t="n"/>
      <c r="U37" s="23" t="n"/>
      <c r="V37" s="23" t="n"/>
      <c r="W37" s="23" t="n"/>
      <c r="X37" s="23" t="n"/>
      <c r="Y37" s="23" t="n"/>
    </row>
    <row r="38" hidden="1" ht="15.75" customHeight="1" thickBot="1">
      <c r="A38" s="409" t="n"/>
      <c r="B38" s="504" t="n"/>
      <c r="C38" s="225" t="inlineStr">
        <is>
          <t>Leave (CONUS)</t>
        </is>
      </c>
      <c r="D38" s="58" t="n">
        <v>1</v>
      </c>
      <c r="E38" s="290" t="n">
        <v>9</v>
      </c>
      <c r="F38" s="11" t="n">
        <v>0</v>
      </c>
      <c r="G38" s="39" t="n">
        <v>0</v>
      </c>
      <c r="H38" s="88" t="n">
        <v>0</v>
      </c>
      <c r="I38" s="85" t="n"/>
      <c r="J38" s="268">
        <f>SUM(B38:H38)</f>
        <v/>
      </c>
      <c r="K38" s="51" t="n"/>
      <c r="L38" s="416" t="inlineStr">
        <is>
          <t xml:space="preserve"> </t>
        </is>
      </c>
      <c r="P38" s="51" t="n"/>
      <c r="Q38" s="120" t="n"/>
      <c r="R38" s="51" t="n"/>
      <c r="S38" s="51" t="n"/>
      <c r="T38" s="51" t="n"/>
      <c r="U38" s="23" t="n"/>
      <c r="V38" s="23" t="n"/>
      <c r="W38" s="23" t="n"/>
      <c r="X38" s="23" t="n"/>
      <c r="Y38" s="23" t="n"/>
    </row>
    <row r="39" hidden="1" ht="15.75" customHeight="1">
      <c r="A39" s="409" t="n"/>
      <c r="B39" s="504" t="n"/>
      <c r="C39" s="225" t="inlineStr">
        <is>
          <t>Leave (OCONUS)</t>
        </is>
      </c>
      <c r="D39" s="265" t="n">
        <v>0</v>
      </c>
      <c r="E39" s="113" t="n">
        <v>1</v>
      </c>
      <c r="F39" s="42" t="n">
        <v>0</v>
      </c>
      <c r="G39" s="20" t="n">
        <v>0</v>
      </c>
      <c r="H39" s="73" t="n">
        <v>0</v>
      </c>
      <c r="I39" s="277">
        <f>SUM(D39:H39)</f>
        <v/>
      </c>
      <c r="J39" s="163" t="n"/>
      <c r="K39" s="51" t="n"/>
      <c r="L39" s="417" t="inlineStr">
        <is>
          <t xml:space="preserve"> </t>
        </is>
      </c>
      <c r="M39" s="51" t="n"/>
      <c r="N39" s="51" t="n"/>
      <c r="O39" s="51" t="n"/>
      <c r="P39" s="51" t="n"/>
      <c r="Q39" s="117" t="n"/>
      <c r="R39" s="5" t="n"/>
      <c r="S39" s="51" t="n"/>
      <c r="T39" s="51" t="n"/>
      <c r="U39" s="23" t="n"/>
      <c r="V39" s="23" t="n"/>
      <c r="W39" s="23" t="n"/>
      <c r="X39" s="23" t="n"/>
      <c r="Y39" s="23" t="n"/>
    </row>
    <row r="40" hidden="1" ht="15.75" customHeight="1" thickBot="1">
      <c r="A40" s="409" t="n"/>
      <c r="B40" s="415" t="n"/>
      <c r="C40" s="223" t="inlineStr">
        <is>
          <t>TDY(CONUS)</t>
        </is>
      </c>
      <c r="D40" s="288" t="n">
        <v>1</v>
      </c>
      <c r="E40" s="288" t="n">
        <v>1</v>
      </c>
      <c r="F40" s="39" t="n">
        <v>0</v>
      </c>
      <c r="G40" s="11" t="n">
        <v>0</v>
      </c>
      <c r="H40" s="11" t="n">
        <v>0</v>
      </c>
      <c r="I40" s="60" t="n"/>
      <c r="J40" s="28">
        <f>SUM(D40:I40)</f>
        <v/>
      </c>
      <c r="K40" s="51" t="n"/>
      <c r="L40" s="417" t="n"/>
      <c r="M40" s="51" t="n"/>
      <c r="N40" s="51" t="n"/>
      <c r="O40" s="51" t="n"/>
      <c r="P40" s="51" t="n"/>
      <c r="Q40" s="117" t="n"/>
      <c r="R40" s="5" t="n"/>
      <c r="S40" s="51" t="n"/>
      <c r="T40" s="51" t="n"/>
      <c r="U40" s="23" t="n"/>
      <c r="V40" s="23" t="n"/>
      <c r="W40" s="23" t="n"/>
      <c r="X40" s="23" t="n"/>
      <c r="Y40" s="23" t="n"/>
    </row>
    <row r="41" hidden="1" ht="15.75" customHeight="1">
      <c r="A41" s="409" t="n"/>
      <c r="B41" s="410" t="inlineStr">
        <is>
          <t>SWD HQ</t>
        </is>
      </c>
      <c r="C41" s="255" t="inlineStr">
        <is>
          <t>Division HQ</t>
        </is>
      </c>
      <c r="D41" s="75" t="n">
        <v>0</v>
      </c>
      <c r="E41" s="75" t="n">
        <v>0</v>
      </c>
      <c r="F41" s="26" t="n">
        <v>0</v>
      </c>
      <c r="G41" s="26" t="n">
        <v>0</v>
      </c>
      <c r="H41" s="68" t="n">
        <v>0</v>
      </c>
      <c r="I41" s="27" t="n"/>
      <c r="J41" s="222">
        <f>SUM(E41+D41)</f>
        <v/>
      </c>
      <c r="K41" s="51" t="n"/>
      <c r="L41" s="169" t="inlineStr">
        <is>
          <t xml:space="preserve"> </t>
        </is>
      </c>
      <c r="M41" s="5" t="n"/>
      <c r="N41" s="5" t="n"/>
      <c r="O41" s="5" t="n"/>
      <c r="P41" s="5" t="n"/>
      <c r="Q41" s="178" t="n">
        <v>45896</v>
      </c>
      <c r="R41" s="216" t="n"/>
      <c r="S41" s="51" t="n"/>
      <c r="T41" s="51" t="n"/>
      <c r="U41" s="23" t="n"/>
      <c r="V41" s="23" t="n"/>
      <c r="W41" s="23" t="n"/>
      <c r="X41" s="23" t="n"/>
      <c r="Y41" s="23" t="n"/>
    </row>
    <row r="42" hidden="1" ht="15.75" customHeight="1" thickBot="1">
      <c r="A42" s="409" t="n"/>
      <c r="B42" s="504" t="n"/>
      <c r="C42" s="255" t="inlineStr">
        <is>
          <t>National Assets at SWD</t>
        </is>
      </c>
      <c r="D42" s="75" t="n">
        <v>0</v>
      </c>
      <c r="E42" s="75" t="n">
        <v>0</v>
      </c>
      <c r="F42" s="26" t="n">
        <v>0</v>
      </c>
      <c r="G42" s="26" t="n">
        <v>0</v>
      </c>
      <c r="H42" s="68" t="n">
        <v>0</v>
      </c>
      <c r="I42" s="17" t="n"/>
      <c r="J42" s="159">
        <f>SUM(D42:H42)</f>
        <v/>
      </c>
      <c r="K42" s="51" t="n"/>
      <c r="L42" s="5" t="n"/>
      <c r="M42" s="5" t="inlineStr">
        <is>
          <t xml:space="preserve"> </t>
        </is>
      </c>
      <c r="N42" s="5" t="inlineStr">
        <is>
          <t xml:space="preserve"> </t>
        </is>
      </c>
      <c r="O42" s="5" t="inlineStr">
        <is>
          <t xml:space="preserve"> </t>
        </is>
      </c>
      <c r="P42" s="5" t="n"/>
      <c r="Q42" s="121" t="n"/>
      <c r="R42" s="217" t="n"/>
      <c r="S42" s="51" t="n"/>
      <c r="T42" s="51" t="n"/>
      <c r="U42" s="23" t="n"/>
      <c r="V42" s="23" t="n"/>
      <c r="W42" s="23" t="n"/>
      <c r="X42" s="23" t="n"/>
      <c r="Y42" s="23" t="n"/>
    </row>
    <row r="43" hidden="1" ht="15.75" customHeight="1" thickBot="1">
      <c r="A43" s="409" t="n"/>
      <c r="B43" s="504" t="n"/>
      <c r="C43" s="223" t="inlineStr">
        <is>
          <t>Division HQ FWD</t>
        </is>
      </c>
      <c r="D43" s="75" t="n">
        <v>0</v>
      </c>
      <c r="E43" s="75" t="n">
        <v>0</v>
      </c>
      <c r="F43" s="26" t="n">
        <v>0</v>
      </c>
      <c r="G43" s="26" t="n">
        <v>0</v>
      </c>
      <c r="H43" s="68" t="n">
        <v>0</v>
      </c>
      <c r="I43" s="157">
        <f>SUM(D43:H43)</f>
        <v/>
      </c>
      <c r="J43" s="7" t="n"/>
      <c r="K43" s="51" t="inlineStr">
        <is>
          <t xml:space="preserve"> </t>
        </is>
      </c>
      <c r="L43" s="5" t="inlineStr">
        <is>
          <t>`</t>
        </is>
      </c>
      <c r="M43" s="5" t="n"/>
      <c r="N43" s="5" t="n"/>
      <c r="O43" s="5" t="n"/>
      <c r="P43" s="5" t="n"/>
      <c r="Q43" s="118" t="n"/>
      <c r="R43" s="51" t="n"/>
      <c r="S43" s="51" t="n"/>
      <c r="T43" s="51" t="n"/>
      <c r="U43" s="23" t="n"/>
      <c r="V43" s="23" t="n"/>
      <c r="W43" s="23" t="n"/>
      <c r="X43" s="23" t="n"/>
      <c r="Y43" s="23" t="n"/>
    </row>
    <row r="44" hidden="1" ht="15.75" customHeight="1">
      <c r="A44" s="409" t="n"/>
      <c r="B44" s="504" t="n"/>
      <c r="C44" s="223" t="inlineStr">
        <is>
          <t>LNO USARCENT</t>
        </is>
      </c>
      <c r="D44" s="75" t="n">
        <v>0</v>
      </c>
      <c r="E44" s="75" t="n">
        <v>0</v>
      </c>
      <c r="F44" s="26" t="n">
        <v>0</v>
      </c>
      <c r="G44" s="26" t="n">
        <v>0</v>
      </c>
      <c r="H44" s="68" t="n">
        <v>0</v>
      </c>
      <c r="I44" s="12" t="n"/>
      <c r="J44" s="156">
        <f>SUM(D44:H44)</f>
        <v/>
      </c>
      <c r="K44" s="51" t="n"/>
      <c r="L44" s="5" t="n"/>
      <c r="M44" s="5" t="n"/>
      <c r="N44" s="5" t="n"/>
      <c r="O44" s="5" t="n"/>
      <c r="P44" s="5" t="n"/>
      <c r="Q44" s="121" t="n"/>
      <c r="R44" s="150" t="n"/>
      <c r="S44" s="51" t="n"/>
      <c r="T44" s="51" t="n"/>
      <c r="U44" s="23" t="n"/>
      <c r="V44" s="23" t="n"/>
      <c r="W44" s="23" t="n"/>
      <c r="X44" s="23" t="n"/>
      <c r="Y44" s="23" t="n"/>
    </row>
    <row r="45" hidden="1" ht="15.75" customHeight="1">
      <c r="A45" s="409" t="n"/>
      <c r="B45" s="504" t="n"/>
      <c r="C45" s="223" t="inlineStr">
        <is>
          <t>LNO USCENTCOM</t>
        </is>
      </c>
      <c r="D45" s="75" t="n">
        <v>0</v>
      </c>
      <c r="E45" s="75" t="n">
        <v>0</v>
      </c>
      <c r="F45" s="26" t="n">
        <v>0</v>
      </c>
      <c r="G45" s="26" t="n">
        <v>0</v>
      </c>
      <c r="H45" s="68" t="n">
        <v>0</v>
      </c>
      <c r="I45" s="15" t="n"/>
      <c r="J45" s="111">
        <f>SUM(D45:H45)</f>
        <v/>
      </c>
      <c r="K45" s="51" t="n"/>
      <c r="L45" s="51" t="n"/>
      <c r="M45" s="51" t="n"/>
      <c r="N45" s="51" t="n"/>
      <c r="O45" s="51" t="n"/>
      <c r="P45" s="51" t="n"/>
      <c r="Q45" s="121" t="n"/>
      <c r="R45" s="51" t="inlineStr">
        <is>
          <t xml:space="preserve"> </t>
        </is>
      </c>
      <c r="S45" s="51" t="n"/>
      <c r="T45" s="51" t="n"/>
      <c r="U45" s="23" t="n"/>
      <c r="V45" s="23" t="n"/>
      <c r="W45" s="23" t="n"/>
      <c r="X45" s="23" t="n"/>
      <c r="Y45" s="23" t="n"/>
    </row>
    <row r="46" hidden="1" ht="15.75" customHeight="1">
      <c r="A46" s="409" t="n"/>
      <c r="B46" s="504" t="n"/>
      <c r="C46" s="225" t="inlineStr">
        <is>
          <t>LNO SOCOM</t>
        </is>
      </c>
      <c r="D46" s="75" t="n">
        <v>0</v>
      </c>
      <c r="E46" s="75" t="n">
        <v>0</v>
      </c>
      <c r="F46" s="26" t="n">
        <v>0</v>
      </c>
      <c r="G46" s="26" t="n">
        <v>0</v>
      </c>
      <c r="H46" s="68" t="n">
        <v>0</v>
      </c>
      <c r="I46" s="21" t="n"/>
      <c r="J46" s="159">
        <f>SUM(D46:H46)</f>
        <v/>
      </c>
      <c r="K46" s="51" t="n"/>
      <c r="L46" s="51" t="n"/>
      <c r="M46" s="51" t="n"/>
      <c r="N46" s="51" t="n"/>
      <c r="O46" s="51" t="n"/>
      <c r="P46" s="51" t="n"/>
      <c r="Q46" s="121" t="n"/>
      <c r="R46" s="51" t="n"/>
      <c r="S46" s="51" t="n"/>
      <c r="T46" s="51" t="n"/>
      <c r="U46" s="23" t="n"/>
      <c r="V46" s="23" t="n"/>
      <c r="W46" s="23" t="n"/>
      <c r="X46" s="23" t="n"/>
      <c r="Y46" s="23" t="n"/>
    </row>
    <row r="47" hidden="1" ht="15.75" customHeight="1">
      <c r="A47" s="409" t="n"/>
      <c r="B47" s="504" t="n"/>
      <c r="C47" s="223" t="inlineStr">
        <is>
          <t>TDY (OCONUS)</t>
        </is>
      </c>
      <c r="D47" s="75" t="n">
        <v>0</v>
      </c>
      <c r="E47" s="75" t="n">
        <v>0</v>
      </c>
      <c r="F47" s="26" t="n">
        <v>0</v>
      </c>
      <c r="G47" s="26" t="n">
        <v>0</v>
      </c>
      <c r="H47" s="68" t="n">
        <v>0</v>
      </c>
      <c r="I47" s="39">
        <f>SUM(D47:H47)</f>
        <v/>
      </c>
      <c r="J47" s="60">
        <f>SUM(D47:H47)</f>
        <v/>
      </c>
      <c r="K47" s="51" t="n"/>
      <c r="L47" s="51" t="n"/>
      <c r="M47" s="51" t="inlineStr">
        <is>
          <t xml:space="preserve"> </t>
        </is>
      </c>
      <c r="N47" s="51" t="n"/>
      <c r="O47" s="51" t="n"/>
      <c r="P47" s="51" t="n"/>
      <c r="Q47" s="121" t="n"/>
      <c r="R47" s="51" t="n"/>
      <c r="S47" s="51" t="n"/>
      <c r="T47" s="51" t="n"/>
      <c r="U47" s="23" t="n"/>
      <c r="V47" s="23" t="n"/>
      <c r="W47" s="23" t="n"/>
      <c r="X47" s="23" t="n"/>
      <c r="Y47" s="23" t="n"/>
    </row>
    <row r="48" hidden="1" ht="15.75" customHeight="1" thickBot="1">
      <c r="A48" s="409" t="n"/>
      <c r="B48" s="411" t="n"/>
      <c r="C48" s="256" t="inlineStr">
        <is>
          <t>TDY (CONUS)</t>
        </is>
      </c>
      <c r="D48" s="75" t="n">
        <v>0</v>
      </c>
      <c r="E48" s="75" t="n">
        <v>0</v>
      </c>
      <c r="F48" s="26" t="n">
        <v>0</v>
      </c>
      <c r="G48" s="26" t="n">
        <v>0</v>
      </c>
      <c r="H48" s="68" t="n">
        <v>0</v>
      </c>
      <c r="I48" s="254" t="n"/>
      <c r="J48" s="156">
        <f>SUM(D48:H48)</f>
        <v/>
      </c>
      <c r="K48" s="51" t="n"/>
      <c r="L48" s="51" t="n"/>
      <c r="M48" s="51" t="n"/>
      <c r="N48" s="51" t="n"/>
      <c r="O48" s="51" t="n"/>
      <c r="P48" s="51" t="n"/>
      <c r="Q48" s="121" t="n"/>
      <c r="R48" s="51" t="n"/>
      <c r="S48" s="51" t="n"/>
      <c r="T48" s="51" t="n"/>
      <c r="U48" s="23" t="n"/>
      <c r="V48" s="23" t="n"/>
      <c r="W48" s="23" t="n"/>
      <c r="X48" s="23" t="n"/>
      <c r="Y48" s="23" t="n"/>
    </row>
    <row r="49" hidden="1" ht="15.75" customHeight="1" thickBot="1">
      <c r="A49" s="409" t="n"/>
      <c r="B49" s="243" t="n"/>
      <c r="C49" s="256" t="n"/>
      <c r="D49" s="249" t="n"/>
      <c r="E49" s="250" t="n"/>
      <c r="F49" s="140" t="n"/>
      <c r="G49" s="140" t="n"/>
      <c r="H49" s="141" t="n"/>
      <c r="I49" s="251" t="n"/>
      <c r="J49" s="7" t="n"/>
      <c r="K49" s="51" t="n"/>
      <c r="L49" s="51" t="n"/>
      <c r="M49" s="51" t="n"/>
      <c r="N49" s="51" t="n"/>
      <c r="O49" s="51" t="n"/>
      <c r="P49" s="51" t="n"/>
      <c r="Q49" s="121" t="n"/>
      <c r="R49" s="51" t="n"/>
      <c r="S49" s="51" t="n"/>
      <c r="T49" s="51" t="n"/>
      <c r="U49" s="23" t="n"/>
      <c r="V49" s="23" t="n"/>
      <c r="W49" s="23" t="n"/>
      <c r="X49" s="23" t="n"/>
      <c r="Y49" s="23" t="n"/>
    </row>
    <row r="50" hidden="1" ht="15.75" customHeight="1" thickBot="1">
      <c r="A50" s="409" t="n"/>
      <c r="B50" s="409" t="n"/>
      <c r="C50" s="31" t="n"/>
      <c r="D50" s="32" t="inlineStr">
        <is>
          <t>MIL</t>
        </is>
      </c>
      <c r="E50" s="32" t="inlineStr">
        <is>
          <t>CIV</t>
        </is>
      </c>
      <c r="F50" s="32" t="inlineStr">
        <is>
          <t>KTR</t>
        </is>
      </c>
      <c r="G50" s="32" t="inlineStr">
        <is>
          <t>FSN</t>
        </is>
      </c>
      <c r="H50" s="32" t="inlineStr">
        <is>
          <t>CSF</t>
        </is>
      </c>
      <c r="I50" s="164" t="inlineStr">
        <is>
          <t>OCONUS (BOG)</t>
        </is>
      </c>
      <c r="J50" s="165" t="inlineStr">
        <is>
          <t>CONUS (BOG)</t>
        </is>
      </c>
      <c r="K50" s="51" t="n"/>
      <c r="L50" s="51" t="n"/>
      <c r="M50" s="51" t="n"/>
      <c r="N50" s="51" t="n"/>
      <c r="O50" s="51" t="n"/>
      <c r="P50" s="51" t="n"/>
      <c r="Q50" s="117" t="n"/>
      <c r="R50" s="51" t="n"/>
      <c r="S50" s="51" t="n"/>
      <c r="T50" s="51" t="n"/>
      <c r="U50" s="51" t="n"/>
      <c r="V50" s="5" t="n"/>
      <c r="W50" s="5" t="n"/>
      <c r="X50" s="5" t="n"/>
      <c r="Y50" s="5" t="n"/>
      <c r="Z50" s="5" t="n"/>
    </row>
    <row r="51" hidden="1" ht="15.75" customHeight="1" thickBot="1">
      <c r="A51" s="409" t="n"/>
      <c r="B51" s="409" t="n"/>
      <c r="C51" s="33" t="inlineStr">
        <is>
          <t>TOTAL</t>
        </is>
      </c>
      <c r="D51" s="67">
        <f>SUM(D5:D47)</f>
        <v/>
      </c>
      <c r="E51" s="102">
        <f>SUM(E5:E47)</f>
        <v/>
      </c>
      <c r="F51" s="67">
        <f>SUM(F5:F47)</f>
        <v/>
      </c>
      <c r="G51" s="67">
        <f>SUM(G5:G47)</f>
        <v/>
      </c>
      <c r="H51" s="67">
        <f>SUM(H5:H47)</f>
        <v/>
      </c>
      <c r="I51" s="171">
        <f>SUM(I5:I47)</f>
        <v/>
      </c>
      <c r="J51" s="166">
        <f>SUM(J5:J47)</f>
        <v/>
      </c>
      <c r="K51" s="51" t="n"/>
      <c r="L51" s="51" t="n"/>
      <c r="M51" s="51" t="n"/>
      <c r="N51" s="51" t="n"/>
      <c r="O51" s="51" t="n"/>
      <c r="P51" s="51" t="n"/>
      <c r="Q51" s="122" t="n"/>
      <c r="R51" s="51" t="n"/>
      <c r="S51" s="51" t="n"/>
      <c r="T51" s="51" t="n"/>
      <c r="U51" s="51" t="n"/>
      <c r="V51" s="51" t="n"/>
      <c r="W51" s="5" t="n"/>
      <c r="X51" s="5" t="n"/>
      <c r="Y51" s="5" t="n"/>
      <c r="Z51" s="5" t="n"/>
    </row>
    <row r="52" hidden="1" ht="15.75" customHeight="1">
      <c r="A52" s="409" t="n"/>
      <c r="B52" s="409" t="n"/>
      <c r="C52" s="9" t="n"/>
      <c r="D52" s="34" t="n"/>
      <c r="E52" s="34" t="n"/>
      <c r="F52" s="34" t="n"/>
      <c r="G52" s="34" t="n"/>
      <c r="H52" s="34" t="n"/>
      <c r="I52" s="139" t="n"/>
      <c r="K52" s="51" t="n"/>
      <c r="L52" s="51" t="n"/>
      <c r="M52" s="51" t="n"/>
      <c r="N52" s="51" t="n"/>
      <c r="O52" s="51" t="n"/>
      <c r="P52" s="51" t="n"/>
      <c r="Q52" s="116" t="n"/>
      <c r="R52" s="51" t="n"/>
      <c r="S52" s="51" t="n"/>
      <c r="T52" s="51" t="n"/>
      <c r="U52" s="51" t="n"/>
      <c r="V52" s="51" t="n"/>
      <c r="W52" s="5" t="n"/>
      <c r="X52" s="5" t="n"/>
      <c r="Y52" s="5" t="n"/>
      <c r="Z52" s="5" t="n"/>
    </row>
    <row r="53" ht="15.75" customHeight="1" thickBot="1">
      <c r="A53" s="409" t="n"/>
      <c r="C53" s="51" t="n"/>
      <c r="D53" s="51" t="n"/>
      <c r="E53" s="51" t="n"/>
      <c r="F53" s="51" t="n"/>
      <c r="G53" s="51" t="n"/>
      <c r="H53" s="51" t="n"/>
      <c r="I53" s="51" t="n"/>
      <c r="J53" s="51" t="n"/>
      <c r="K53" s="51" t="n"/>
      <c r="L53" s="51" t="n"/>
      <c r="M53" s="51" t="n"/>
      <c r="N53" s="51" t="n"/>
      <c r="O53" s="51" t="n"/>
      <c r="P53" s="51" t="n"/>
      <c r="Q53" s="116" t="n"/>
      <c r="R53" s="51" t="n"/>
      <c r="S53" s="51" t="n"/>
      <c r="T53" s="51" t="n"/>
      <c r="U53" s="51" t="n"/>
      <c r="V53" s="51" t="n"/>
      <c r="W53" s="5" t="n"/>
      <c r="X53" s="5" t="n"/>
      <c r="Y53" s="5" t="n"/>
      <c r="Z53" s="5" t="n"/>
    </row>
    <row r="54" ht="15.75" customHeight="1" thickBot="1">
      <c r="A54" s="409" t="n"/>
      <c r="B54" s="508" t="inlineStr">
        <is>
          <t>Echelons Above Division (EAD)</t>
        </is>
      </c>
      <c r="C54" s="509" t="n"/>
      <c r="D54" s="509" t="n"/>
      <c r="E54" s="509" t="n"/>
      <c r="F54" s="509" t="n"/>
      <c r="G54" s="509" t="n"/>
      <c r="H54" s="509" t="n"/>
      <c r="I54" s="509" t="n"/>
      <c r="J54" s="510" t="n"/>
      <c r="K54" s="51" t="n"/>
      <c r="L54" s="51" t="n"/>
      <c r="M54" s="51" t="n"/>
      <c r="N54" s="51" t="n"/>
      <c r="O54" s="51" t="n"/>
      <c r="P54" s="51" t="n"/>
      <c r="Q54" s="116" t="n"/>
      <c r="R54" s="51" t="n"/>
      <c r="S54" s="51" t="n"/>
      <c r="T54" s="51" t="n"/>
      <c r="U54" s="51" t="n"/>
      <c r="V54" s="51" t="n"/>
      <c r="W54" s="5" t="n"/>
      <c r="X54" s="5" t="n"/>
      <c r="Y54" s="5" t="n"/>
      <c r="Z54" s="5" t="n"/>
    </row>
    <row r="55" ht="15.75" customHeight="1">
      <c r="A55" s="409" t="n"/>
      <c r="B55" s="511" t="inlineStr">
        <is>
          <t>Section Two</t>
        </is>
      </c>
      <c r="C55" s="476" t="inlineStr">
        <is>
          <t>LOCATION</t>
        </is>
      </c>
      <c r="D55" s="474" t="inlineStr">
        <is>
          <t>MIL</t>
        </is>
      </c>
      <c r="E55" s="474" t="inlineStr">
        <is>
          <t>CIV</t>
        </is>
      </c>
      <c r="F55" s="474" t="inlineStr">
        <is>
          <t>KTR</t>
        </is>
      </c>
      <c r="G55" s="474" t="inlineStr">
        <is>
          <t>FSN</t>
        </is>
      </c>
      <c r="H55" s="474" t="inlineStr">
        <is>
          <t>CSF</t>
        </is>
      </c>
      <c r="I55" s="473" t="inlineStr">
        <is>
          <t>OCONUS (BOG)</t>
        </is>
      </c>
      <c r="J55" s="473" t="inlineStr">
        <is>
          <t>CONUS (BOG)</t>
        </is>
      </c>
      <c r="K55" s="51" t="n"/>
      <c r="L55" s="51" t="n"/>
      <c r="M55" s="51" t="n"/>
      <c r="N55" s="51" t="n"/>
      <c r="O55" s="51" t="n"/>
      <c r="P55" s="51" t="n"/>
      <c r="Q55" s="116" t="n"/>
      <c r="R55" s="51" t="n"/>
      <c r="S55" s="51" t="n"/>
      <c r="T55" s="51" t="n"/>
      <c r="U55" s="51" t="n"/>
      <c r="V55" s="51" t="n"/>
      <c r="W55" s="5" t="n"/>
      <c r="X55" s="5" t="n"/>
      <c r="Y55" s="5" t="n"/>
      <c r="Z55" s="5" t="n"/>
    </row>
    <row r="56" ht="15.75" customHeight="1" thickBot="1">
      <c r="A56" s="409" t="n"/>
      <c r="B56" s="503" t="n"/>
      <c r="C56" s="505" t="n"/>
      <c r="D56" s="512" t="n"/>
      <c r="E56" s="512" t="n"/>
      <c r="F56" s="512" t="n"/>
      <c r="G56" s="512" t="n"/>
      <c r="H56" s="512" t="n"/>
      <c r="I56" s="504" t="n"/>
      <c r="J56" s="504" t="n"/>
      <c r="K56" s="51" t="n"/>
      <c r="L56" s="51" t="n"/>
      <c r="M56" s="51" t="n"/>
      <c r="N56" s="51" t="n"/>
      <c r="O56" s="51" t="n"/>
      <c r="P56" s="51" t="n"/>
      <c r="Q56" s="19" t="n"/>
      <c r="R56" s="51" t="n"/>
      <c r="S56" s="51" t="n"/>
      <c r="T56" s="51" t="n"/>
      <c r="U56" s="51" t="n"/>
      <c r="V56" s="51" t="n"/>
      <c r="W56" s="5" t="n"/>
      <c r="X56" s="5" t="n"/>
      <c r="Y56" s="5" t="n"/>
      <c r="Z56" s="5" t="n"/>
    </row>
    <row r="57" ht="15.75" customHeight="1" thickBot="1">
      <c r="A57" s="409" t="n"/>
      <c r="B57" s="513" t="inlineStr">
        <is>
          <t xml:space="preserve"> </t>
        </is>
      </c>
      <c r="C57" s="514" t="inlineStr">
        <is>
          <t>HNC / Environmental Footprint Reduction (EFR)</t>
        </is>
      </c>
      <c r="D57" s="509" t="n"/>
      <c r="E57" s="509" t="n"/>
      <c r="F57" s="509" t="n"/>
      <c r="G57" s="509" t="n"/>
      <c r="H57" s="509" t="n"/>
      <c r="I57" s="509" t="n"/>
      <c r="J57" s="510" t="n"/>
      <c r="K57" s="51" t="n"/>
      <c r="L57" s="51" t="n"/>
      <c r="M57" s="51" t="n"/>
      <c r="N57" s="51" t="n"/>
      <c r="O57" s="51" t="n"/>
      <c r="P57" s="51" t="n"/>
      <c r="Q57" s="19" t="n"/>
      <c r="R57" s="19" t="n"/>
      <c r="S57" s="19" t="n"/>
      <c r="T57" s="51" t="n"/>
      <c r="U57" s="51" t="n"/>
      <c r="V57" s="51" t="n"/>
      <c r="W57" s="5" t="n"/>
      <c r="X57" s="5" t="n"/>
      <c r="Y57" s="5" t="n"/>
      <c r="Z57" s="5" t="n"/>
    </row>
    <row r="58" ht="15.75" customHeight="1" thickBot="1">
      <c r="A58" s="409" t="n"/>
      <c r="B58" s="504" t="n"/>
      <c r="C58" s="35" t="inlineStr">
        <is>
          <t>Kazakhstan</t>
        </is>
      </c>
      <c r="D58" s="36" t="n">
        <v>0</v>
      </c>
      <c r="E58" s="127" t="n">
        <v>0</v>
      </c>
      <c r="F58" s="127" t="n">
        <v>0</v>
      </c>
      <c r="G58" s="127" t="n">
        <v>0</v>
      </c>
      <c r="H58" s="91" t="n">
        <v>0</v>
      </c>
      <c r="I58" s="133">
        <f>SUM(B58:H58)</f>
        <v/>
      </c>
      <c r="J58" s="7" t="n"/>
      <c r="K58" s="51" t="n"/>
      <c r="L58" s="51" t="n"/>
      <c r="M58" s="51" t="n"/>
      <c r="N58" s="51" t="n"/>
      <c r="O58" s="51" t="n"/>
      <c r="P58" s="51" t="n"/>
      <c r="Q58" s="19" t="n"/>
      <c r="R58" s="19" t="n"/>
      <c r="S58" s="19" t="n"/>
      <c r="T58" s="51" t="n"/>
      <c r="U58" s="51" t="n"/>
      <c r="V58" s="51" t="n"/>
      <c r="W58" s="5" t="n"/>
      <c r="X58" s="5" t="n"/>
      <c r="Y58" s="5" t="n"/>
      <c r="Z58" s="5" t="n"/>
    </row>
    <row r="59" ht="15.75" customHeight="1" thickBot="1">
      <c r="A59" s="409" t="n"/>
      <c r="B59" s="504" t="n"/>
      <c r="C59" s="514" t="inlineStr">
        <is>
          <t>HNC / Environmental Response Teams (ERT)</t>
        </is>
      </c>
      <c r="D59" s="509" t="n"/>
      <c r="E59" s="509" t="n"/>
      <c r="F59" s="509" t="n"/>
      <c r="G59" s="509" t="n"/>
      <c r="H59" s="509" t="n"/>
      <c r="I59" s="509" t="n"/>
      <c r="J59" s="510" t="n"/>
      <c r="K59" s="51" t="n"/>
      <c r="L59" s="51" t="n"/>
      <c r="M59" s="51" t="n"/>
      <c r="N59" s="51" t="n"/>
      <c r="O59" s="51" t="n"/>
      <c r="P59" s="51" t="n"/>
      <c r="Q59" s="19" t="n"/>
      <c r="R59" s="76" t="n"/>
      <c r="S59" s="51" t="n"/>
      <c r="T59" s="51" t="n"/>
      <c r="U59" s="51" t="n"/>
      <c r="V59" s="51" t="n"/>
      <c r="W59" s="5" t="n"/>
      <c r="X59" s="5" t="n"/>
      <c r="Y59" s="5" t="n"/>
      <c r="Z59" s="5" t="n"/>
    </row>
    <row r="60" ht="15.75" customHeight="1">
      <c r="A60" s="409" t="n"/>
      <c r="B60" s="504" t="n"/>
      <c r="C60" s="79" t="inlineStr">
        <is>
          <t>Kazakhstan</t>
        </is>
      </c>
      <c r="D60" s="80" t="n">
        <v>0</v>
      </c>
      <c r="E60" s="134" t="n">
        <v>0</v>
      </c>
      <c r="F60" s="134" t="n">
        <v>0</v>
      </c>
      <c r="G60" s="134" t="n">
        <v>0</v>
      </c>
      <c r="H60" s="92" t="n">
        <v>0</v>
      </c>
      <c r="I60" s="131">
        <f>SUM(B60:H60)</f>
        <v/>
      </c>
      <c r="J60" s="81" t="n"/>
      <c r="K60" s="51" t="n"/>
      <c r="L60" s="51" t="n"/>
      <c r="M60" s="51" t="n"/>
      <c r="N60" s="51" t="n"/>
      <c r="O60" s="51" t="n"/>
      <c r="P60" s="51" t="n"/>
      <c r="Q60" s="19" t="n"/>
      <c r="R60" s="76" t="n"/>
      <c r="S60" s="51" t="n"/>
      <c r="T60" s="51" t="n"/>
      <c r="U60" s="51" t="n"/>
      <c r="V60" s="51" t="n"/>
      <c r="W60" s="5" t="n"/>
      <c r="X60" s="5" t="n"/>
      <c r="Y60" s="5" t="n"/>
      <c r="Z60" s="5" t="n"/>
    </row>
    <row r="61" ht="15.75" customHeight="1" thickBot="1">
      <c r="A61" s="409" t="n"/>
      <c r="B61" s="504" t="n"/>
      <c r="C61" s="40" t="inlineStr">
        <is>
          <t>Kuwait</t>
        </is>
      </c>
      <c r="D61" s="25" t="n">
        <v>0</v>
      </c>
      <c r="E61" s="45" t="n">
        <v>0</v>
      </c>
      <c r="F61" s="25" t="n">
        <v>0</v>
      </c>
      <c r="G61" s="25" t="n">
        <v>0</v>
      </c>
      <c r="H61" s="69" t="n">
        <v>0</v>
      </c>
      <c r="I61" s="63">
        <f>SUM(D61:H61)</f>
        <v/>
      </c>
      <c r="J61" s="17" t="n"/>
      <c r="K61" s="51" t="n"/>
      <c r="L61" s="51" t="n"/>
      <c r="M61" s="51" t="n"/>
      <c r="N61" s="51" t="n"/>
      <c r="O61" s="51" t="n"/>
      <c r="P61" s="51" t="n"/>
      <c r="Q61" s="19" t="n"/>
      <c r="R61" s="51" t="n"/>
      <c r="S61" s="51" t="n"/>
      <c r="T61" s="51" t="n"/>
      <c r="U61" s="51" t="n"/>
      <c r="V61" s="51" t="n"/>
      <c r="W61" s="5" t="n"/>
      <c r="X61" s="5" t="n"/>
      <c r="Y61" s="5" t="n"/>
      <c r="Z61" s="5" t="n"/>
    </row>
    <row r="62" ht="15.75" customHeight="1" thickBot="1">
      <c r="A62" s="409" t="n"/>
      <c r="B62" s="504" t="n"/>
      <c r="C62" s="515" t="inlineStr">
        <is>
          <t>HNC / TF Power (TFP)</t>
        </is>
      </c>
      <c r="J62" s="516" t="n"/>
      <c r="K62" s="51" t="n"/>
      <c r="L62" s="51" t="n"/>
      <c r="M62" s="51" t="n"/>
      <c r="N62" s="51" t="n"/>
      <c r="O62" s="51" t="n"/>
      <c r="P62" s="51" t="n"/>
      <c r="Q62" s="19" t="n"/>
      <c r="R62" s="51" t="n"/>
      <c r="S62" s="51" t="n"/>
      <c r="T62" s="51" t="n"/>
      <c r="U62" s="51" t="n"/>
      <c r="V62" s="51" t="n"/>
      <c r="W62" s="5" t="n"/>
      <c r="X62" s="5" t="n"/>
      <c r="Y62" s="5" t="n"/>
      <c r="Z62" s="5" t="n"/>
    </row>
    <row r="63" ht="15.75" customHeight="1" thickBot="1">
      <c r="A63" s="409" t="n"/>
      <c r="B63" s="504" t="n"/>
      <c r="C63" s="35" t="inlineStr">
        <is>
          <t>Kazakhstan</t>
        </is>
      </c>
      <c r="D63" s="36" t="n">
        <v>0</v>
      </c>
      <c r="E63" s="36" t="n">
        <v>0</v>
      </c>
      <c r="F63" s="127" t="n">
        <v>0</v>
      </c>
      <c r="G63" s="127" t="n">
        <v>0</v>
      </c>
      <c r="H63" s="91" t="n">
        <v>0</v>
      </c>
      <c r="I63" s="133">
        <f>SUM(B63:H63)</f>
        <v/>
      </c>
      <c r="J63" s="7" t="n"/>
      <c r="K63" s="51" t="n"/>
      <c r="L63" s="51" t="n"/>
      <c r="M63" s="51" t="n"/>
      <c r="N63" s="51" t="n"/>
      <c r="O63" s="51" t="n"/>
      <c r="P63" s="51" t="n"/>
      <c r="Q63" s="19" t="n"/>
      <c r="R63" s="51" t="n"/>
      <c r="S63" s="51" t="n"/>
      <c r="T63" s="51" t="n"/>
      <c r="U63" s="51" t="n"/>
      <c r="V63" s="51" t="n"/>
      <c r="W63" s="5" t="n"/>
      <c r="X63" s="5" t="n"/>
      <c r="Y63" s="5" t="n"/>
      <c r="Z63" s="5" t="n"/>
    </row>
    <row r="64" ht="15.75" customHeight="1" thickBot="1">
      <c r="A64" s="409" t="n"/>
      <c r="B64" s="504" t="n"/>
      <c r="C64" s="514" t="inlineStr">
        <is>
          <t>HNC / MSAB</t>
        </is>
      </c>
      <c r="D64" s="509" t="n"/>
      <c r="E64" s="509" t="n"/>
      <c r="F64" s="509" t="n"/>
      <c r="G64" s="509" t="n"/>
      <c r="H64" s="509" t="n"/>
      <c r="I64" s="509" t="n"/>
      <c r="J64" s="510" t="n"/>
      <c r="K64" s="51" t="n"/>
      <c r="L64" s="51" t="n"/>
      <c r="M64" s="51" t="n"/>
      <c r="N64" s="51" t="n"/>
      <c r="O64" s="51" t="n"/>
      <c r="P64" s="51" t="n"/>
      <c r="Q64" s="19" t="n"/>
      <c r="R64" s="51" t="n"/>
      <c r="S64" s="51" t="n"/>
      <c r="T64" s="51" t="n"/>
      <c r="U64" s="51" t="n"/>
      <c r="V64" s="51" t="n"/>
      <c r="W64" s="5" t="n"/>
      <c r="X64" s="5" t="n"/>
      <c r="Y64" s="5" t="n"/>
      <c r="Z64" s="5" t="n"/>
    </row>
    <row r="65" ht="15.75" customHeight="1" thickBot="1">
      <c r="A65" s="409" t="n"/>
      <c r="B65" s="504" t="n"/>
      <c r="C65" s="35" t="inlineStr">
        <is>
          <t>Jordan</t>
        </is>
      </c>
      <c r="D65" s="36" t="n">
        <v>0</v>
      </c>
      <c r="E65" s="95" t="n">
        <v>0</v>
      </c>
      <c r="F65" s="127" t="n">
        <v>0</v>
      </c>
      <c r="G65" s="36" t="n">
        <v>0</v>
      </c>
      <c r="H65" s="91" t="n">
        <v>0</v>
      </c>
      <c r="I65" s="133">
        <f>SUM(B65:F65)</f>
        <v/>
      </c>
      <c r="J65" s="7" t="n"/>
      <c r="K65" s="51" t="n"/>
      <c r="L65" s="51" t="n"/>
      <c r="M65" s="51" t="n"/>
      <c r="N65" s="51" t="n"/>
      <c r="O65" s="51" t="n"/>
      <c r="P65" s="51" t="n"/>
      <c r="Q65" s="19" t="n"/>
      <c r="R65" s="51" t="n"/>
      <c r="S65" s="51" t="n"/>
      <c r="T65" s="5" t="n"/>
      <c r="U65" s="5" t="n"/>
      <c r="V65" s="5" t="n"/>
      <c r="W65" s="5" t="n"/>
      <c r="X65" s="5" t="n"/>
      <c r="Y65" s="5" t="n"/>
      <c r="Z65" s="5" t="n"/>
    </row>
    <row r="66" ht="15.75" customHeight="1" thickBot="1">
      <c r="A66" s="409" t="n"/>
      <c r="B66" s="504" t="n"/>
      <c r="C66" s="514" t="inlineStr">
        <is>
          <t>HNC/TF SAFE (TFS)</t>
        </is>
      </c>
      <c r="D66" s="509" t="n"/>
      <c r="E66" s="509" t="n"/>
      <c r="F66" s="509" t="n"/>
      <c r="G66" s="509" t="n"/>
      <c r="H66" s="509" t="n"/>
      <c r="I66" s="509" t="n"/>
      <c r="J66" s="510" t="n"/>
      <c r="K66" s="51" t="n"/>
      <c r="L66" s="51" t="n"/>
      <c r="M66" s="51" t="n"/>
      <c r="N66" s="51" t="n"/>
      <c r="O66" s="51" t="n"/>
      <c r="P66" s="51" t="n"/>
      <c r="Q66" s="19" t="n"/>
      <c r="R66" s="51" t="n"/>
      <c r="S66" s="51" t="n"/>
      <c r="T66" s="5" t="n"/>
      <c r="U66" s="5" t="n"/>
      <c r="V66" s="5" t="n"/>
      <c r="W66" s="5" t="n"/>
      <c r="X66" s="5" t="n"/>
      <c r="Y66" s="5" t="n"/>
      <c r="Z66" s="5" t="n"/>
    </row>
    <row r="67" ht="15.75" customHeight="1">
      <c r="A67" s="409" t="n"/>
      <c r="B67" s="504" t="n"/>
      <c r="C67" s="37" t="inlineStr">
        <is>
          <t>Egypt</t>
        </is>
      </c>
      <c r="D67" s="6" t="n">
        <v>0</v>
      </c>
      <c r="E67" s="6" t="n">
        <v>0</v>
      </c>
      <c r="F67" s="80" t="n">
        <v>0</v>
      </c>
      <c r="G67" s="6" t="n">
        <v>0</v>
      </c>
      <c r="H67" s="71" t="n">
        <v>0</v>
      </c>
      <c r="I67" s="235" t="n">
        <v>0</v>
      </c>
      <c r="J67" s="12" t="n"/>
      <c r="K67" s="51" t="n"/>
      <c r="L67" s="51" t="n"/>
      <c r="M67" s="51" t="n"/>
      <c r="N67" s="51" t="n"/>
      <c r="O67" s="51" t="n"/>
      <c r="P67" s="51" t="n"/>
      <c r="Q67" s="19" t="n"/>
      <c r="R67" s="51" t="n"/>
      <c r="S67" s="51" t="n"/>
      <c r="T67" s="5" t="n"/>
      <c r="U67" s="5" t="n"/>
      <c r="V67" s="5" t="n"/>
      <c r="W67" s="5" t="n"/>
      <c r="X67" s="5" t="n"/>
      <c r="Y67" s="5" t="n"/>
      <c r="Z67" s="5" t="n"/>
    </row>
    <row r="68" ht="15.75" customHeight="1">
      <c r="A68" s="409" t="n"/>
      <c r="B68" s="504" t="n"/>
      <c r="C68" s="38" t="inlineStr">
        <is>
          <t>Iraq-Al Asad</t>
        </is>
      </c>
      <c r="D68" s="11" t="n">
        <v>0</v>
      </c>
      <c r="E68" s="39" t="n">
        <v>0</v>
      </c>
      <c r="F68" s="58" t="n">
        <v>0</v>
      </c>
      <c r="G68" s="167" t="n">
        <v>0</v>
      </c>
      <c r="H68" s="88" t="n">
        <v>0</v>
      </c>
      <c r="I68" s="74" t="n">
        <v>0</v>
      </c>
      <c r="J68" s="15" t="n"/>
      <c r="K68" s="51" t="n"/>
      <c r="L68" s="172" t="n"/>
      <c r="M68" s="51" t="n"/>
      <c r="N68" s="51" t="n"/>
      <c r="O68" s="51" t="n"/>
      <c r="P68" s="51" t="n"/>
      <c r="Q68" s="19" t="n"/>
      <c r="R68" s="51" t="n"/>
      <c r="S68" s="51" t="n"/>
      <c r="T68" s="5" t="n"/>
      <c r="U68" s="5" t="n"/>
      <c r="V68" s="5" t="n"/>
      <c r="W68" s="5" t="n"/>
      <c r="X68" s="5" t="n"/>
      <c r="Y68" s="5" t="n"/>
      <c r="Z68" s="5" t="n"/>
    </row>
    <row r="69" ht="15.75" customHeight="1">
      <c r="A69" s="409" t="n"/>
      <c r="B69" s="504" t="n"/>
      <c r="C69" s="38" t="inlineStr">
        <is>
          <t>Iraq-Erbil</t>
        </is>
      </c>
      <c r="D69" s="11" t="n">
        <v>0</v>
      </c>
      <c r="E69" s="39" t="n">
        <v>0</v>
      </c>
      <c r="F69" s="179" t="n">
        <v>0</v>
      </c>
      <c r="G69" s="179" t="n">
        <v>0</v>
      </c>
      <c r="H69" s="88" t="n">
        <v>0</v>
      </c>
      <c r="I69" s="74" t="n">
        <v>0</v>
      </c>
      <c r="J69" s="15" t="n"/>
      <c r="K69" s="51" t="n"/>
      <c r="L69" s="172" t="n"/>
      <c r="M69" s="51" t="n"/>
      <c r="N69" s="51" t="n"/>
      <c r="O69" s="51" t="n"/>
      <c r="P69" s="51" t="n"/>
      <c r="Q69" s="19" t="n"/>
      <c r="R69" s="51" t="n"/>
      <c r="S69" s="51" t="n"/>
      <c r="T69" s="5" t="n"/>
      <c r="U69" s="5" t="n"/>
      <c r="V69" s="5" t="n"/>
      <c r="W69" s="5" t="n"/>
      <c r="X69" s="5" t="n"/>
      <c r="Y69" s="5" t="n"/>
      <c r="Z69" s="5" t="n"/>
    </row>
    <row r="70" ht="15.75" customHeight="1">
      <c r="A70" s="409" t="n"/>
      <c r="B70" s="504" t="n"/>
      <c r="C70" s="38" t="inlineStr">
        <is>
          <t>Iraq-Baghdad</t>
        </is>
      </c>
      <c r="D70" s="11" t="n">
        <v>0</v>
      </c>
      <c r="E70" s="39" t="n">
        <v>0</v>
      </c>
      <c r="F70" s="179" t="n">
        <v>0</v>
      </c>
      <c r="G70" s="179" t="n">
        <v>0</v>
      </c>
      <c r="H70" s="88" t="n">
        <v>0</v>
      </c>
      <c r="I70" s="74" t="n">
        <v>0</v>
      </c>
      <c r="J70" s="15" t="n"/>
      <c r="K70" s="51" t="n"/>
      <c r="L70" s="172" t="n"/>
      <c r="M70" s="51" t="n"/>
      <c r="N70" s="51" t="n"/>
      <c r="O70" s="51" t="n"/>
      <c r="P70" s="51" t="n"/>
      <c r="Q70" s="19" t="n"/>
      <c r="R70" s="51" t="n"/>
      <c r="S70" s="51" t="n"/>
      <c r="T70" s="5" t="n"/>
      <c r="U70" s="5" t="n"/>
      <c r="V70" s="5" t="n"/>
      <c r="W70" s="5" t="n"/>
      <c r="X70" s="5" t="n"/>
      <c r="Y70" s="5" t="n"/>
      <c r="Z70" s="5" t="n"/>
    </row>
    <row r="71" ht="15.75" customHeight="1">
      <c r="A71" s="409" t="n"/>
      <c r="B71" s="504" t="n"/>
      <c r="C71" s="38" t="inlineStr">
        <is>
          <t>Jordan-Joint Training Center</t>
        </is>
      </c>
      <c r="D71" s="11" t="n">
        <v>0</v>
      </c>
      <c r="E71" s="39" t="n">
        <v>0</v>
      </c>
      <c r="F71" s="179" t="n">
        <v>0</v>
      </c>
      <c r="G71" s="179" t="n">
        <v>0</v>
      </c>
      <c r="H71" s="88" t="n">
        <v>0</v>
      </c>
      <c r="I71" s="74" t="n">
        <v>0</v>
      </c>
      <c r="J71" s="15" t="n"/>
      <c r="K71" s="51" t="n"/>
      <c r="L71" s="172" t="n"/>
      <c r="M71" s="51" t="n"/>
      <c r="N71" s="51" t="n"/>
      <c r="O71" s="51" t="n"/>
      <c r="P71" s="51" t="n"/>
      <c r="Q71" s="19" t="n"/>
      <c r="R71" s="51" t="n"/>
      <c r="S71" s="51" t="n"/>
      <c r="T71" s="5" t="n"/>
      <c r="U71" s="5" t="n"/>
      <c r="V71" s="5" t="n"/>
      <c r="W71" s="5" t="n"/>
      <c r="X71" s="5" t="n"/>
      <c r="Y71" s="5" t="n"/>
      <c r="Z71" s="5" t="n"/>
    </row>
    <row r="72" ht="15.75" customHeight="1">
      <c r="A72" s="409" t="n"/>
      <c r="B72" s="504" t="n"/>
      <c r="C72" s="38" t="inlineStr">
        <is>
          <t>Jordan-Amman</t>
        </is>
      </c>
      <c r="D72" s="11" t="n">
        <v>0</v>
      </c>
      <c r="E72" s="39" t="n">
        <v>0</v>
      </c>
      <c r="F72" s="179" t="n">
        <v>0</v>
      </c>
      <c r="G72" s="179" t="n">
        <v>0</v>
      </c>
      <c r="H72" s="88" t="n">
        <v>0</v>
      </c>
      <c r="I72" s="74" t="n">
        <v>0</v>
      </c>
      <c r="J72" s="15" t="n"/>
      <c r="K72" s="51" t="n"/>
      <c r="L72" s="172" t="n"/>
      <c r="M72" s="51" t="n"/>
      <c r="N72" s="51" t="n"/>
      <c r="O72" s="51" t="n"/>
      <c r="P72" s="51" t="n"/>
      <c r="Q72" s="19" t="n"/>
      <c r="R72" s="51" t="n"/>
      <c r="S72" s="51" t="n"/>
      <c r="T72" s="5" t="n"/>
      <c r="U72" s="5" t="n"/>
      <c r="V72" s="5" t="n"/>
      <c r="W72" s="5" t="n"/>
      <c r="X72" s="5" t="n"/>
      <c r="Y72" s="5" t="n"/>
      <c r="Z72" s="5" t="n"/>
    </row>
    <row r="73" ht="15.75" customHeight="1">
      <c r="A73" s="409" t="n"/>
      <c r="B73" s="504" t="n"/>
      <c r="C73" s="38" t="inlineStr">
        <is>
          <t>Jordan-Tower 22</t>
        </is>
      </c>
      <c r="D73" s="11" t="n">
        <v>0</v>
      </c>
      <c r="E73" s="39" t="n">
        <v>0</v>
      </c>
      <c r="F73" s="179" t="n">
        <v>0</v>
      </c>
      <c r="G73" s="179" t="n">
        <v>0</v>
      </c>
      <c r="H73" s="88" t="n">
        <v>0</v>
      </c>
      <c r="I73" s="74" t="n">
        <v>0</v>
      </c>
      <c r="J73" s="15" t="n"/>
      <c r="K73" s="51" t="n"/>
      <c r="L73" s="172" t="n"/>
      <c r="M73" s="51" t="n"/>
      <c r="N73" s="51" t="n"/>
      <c r="O73" s="51" t="n"/>
      <c r="P73" s="51" t="n"/>
      <c r="Q73" s="19" t="n"/>
      <c r="R73" s="51" t="n"/>
      <c r="S73" s="51" t="n"/>
      <c r="T73" s="5" t="n"/>
      <c r="U73" s="5" t="n"/>
      <c r="V73" s="5" t="n"/>
      <c r="W73" s="5" t="n"/>
      <c r="X73" s="5" t="n"/>
      <c r="Y73" s="5" t="n"/>
      <c r="Z73" s="5" t="n"/>
    </row>
    <row r="74" ht="15.75" customHeight="1">
      <c r="A74" s="409" t="n"/>
      <c r="B74" s="504" t="n"/>
      <c r="C74" s="38" t="inlineStr">
        <is>
          <t>Jordan-Petra</t>
        </is>
      </c>
      <c r="D74" s="11" t="n">
        <v>0</v>
      </c>
      <c r="E74" s="197" t="n">
        <v>0</v>
      </c>
      <c r="F74" s="179" t="n">
        <v>0</v>
      </c>
      <c r="G74" s="179" t="n">
        <v>0</v>
      </c>
      <c r="H74" s="88" t="n">
        <v>0</v>
      </c>
      <c r="I74" s="74" t="n">
        <v>0</v>
      </c>
      <c r="J74" s="15" t="n"/>
      <c r="K74" s="51" t="inlineStr">
        <is>
          <t xml:space="preserve"> </t>
        </is>
      </c>
      <c r="L74" s="115" t="n"/>
      <c r="M74" s="51" t="n"/>
      <c r="N74" s="51" t="n"/>
      <c r="O74" s="51" t="n"/>
      <c r="P74" s="51" t="n"/>
      <c r="Q74" s="19" t="n"/>
      <c r="R74" s="51" t="n"/>
      <c r="S74" s="51" t="n"/>
      <c r="T74" s="5" t="n"/>
      <c r="U74" s="5" t="n"/>
      <c r="V74" s="5" t="n"/>
      <c r="W74" s="5" t="n"/>
      <c r="X74" s="5" t="n"/>
      <c r="Y74" s="5" t="n"/>
      <c r="Z74" s="5" t="n"/>
    </row>
    <row r="75" ht="15.75" customHeight="1">
      <c r="A75" s="409" t="n"/>
      <c r="B75" s="504" t="n"/>
      <c r="C75" s="38" t="inlineStr">
        <is>
          <t>Jordan - H5</t>
        </is>
      </c>
      <c r="D75" s="11" t="n">
        <v>0</v>
      </c>
      <c r="E75" s="197" t="n">
        <v>0</v>
      </c>
      <c r="F75" s="179" t="n">
        <v>0</v>
      </c>
      <c r="G75" s="179" t="n">
        <v>0</v>
      </c>
      <c r="H75" s="88" t="n">
        <v>0</v>
      </c>
      <c r="I75" s="74" t="n">
        <v>0</v>
      </c>
      <c r="J75" s="15" t="n"/>
      <c r="K75" s="51" t="n"/>
      <c r="L75" s="115" t="n"/>
      <c r="M75" s="51" t="n"/>
      <c r="N75" s="51" t="n"/>
      <c r="O75" s="51" t="n"/>
      <c r="P75" s="51" t="n"/>
      <c r="Q75" s="19" t="n"/>
      <c r="R75" s="51" t="n"/>
      <c r="S75" s="51" t="n"/>
      <c r="T75" s="5" t="n"/>
      <c r="U75" s="5" t="n"/>
      <c r="V75" s="5" t="n"/>
      <c r="W75" s="5" t="n"/>
      <c r="X75" s="5" t="n"/>
      <c r="Y75" s="5" t="n"/>
      <c r="Z75" s="5" t="n"/>
    </row>
    <row r="76" ht="15.75" customHeight="1">
      <c r="A76" s="409" t="n"/>
      <c r="B76" s="504" t="n"/>
      <c r="C76" s="38" t="inlineStr">
        <is>
          <t xml:space="preserve">Kuwait-Kuwait City </t>
        </is>
      </c>
      <c r="D76" s="11" t="n">
        <v>0</v>
      </c>
      <c r="E76" s="58" t="n">
        <v>0</v>
      </c>
      <c r="F76" s="179" t="n">
        <v>0</v>
      </c>
      <c r="G76" s="179" t="n">
        <v>0</v>
      </c>
      <c r="H76" s="88" t="n">
        <v>0</v>
      </c>
      <c r="I76" s="74" t="n">
        <v>0</v>
      </c>
      <c r="J76" s="15" t="n"/>
      <c r="K76" s="51" t="n"/>
      <c r="L76" s="115" t="n"/>
      <c r="M76" s="51" t="n"/>
      <c r="N76" s="51" t="n"/>
      <c r="O76" s="51" t="n"/>
      <c r="P76" s="51" t="n"/>
      <c r="Q76" s="19" t="n"/>
      <c r="R76" s="51" t="n"/>
      <c r="S76" s="51" t="n"/>
      <c r="T76" s="5" t="n"/>
      <c r="U76" s="5" t="n"/>
      <c r="V76" s="5" t="n"/>
      <c r="W76" s="5" t="n"/>
      <c r="X76" s="5" t="n"/>
      <c r="Y76" s="5" t="n"/>
      <c r="Z76" s="5" t="n"/>
    </row>
    <row r="77" ht="15.75" customHeight="1">
      <c r="A77" s="409" t="n"/>
      <c r="B77" s="504" t="n"/>
      <c r="C77" s="38" t="inlineStr">
        <is>
          <t>Kuwait-Mangaf</t>
        </is>
      </c>
      <c r="D77" s="11" t="n">
        <v>0</v>
      </c>
      <c r="E77" s="197" t="n">
        <v>0</v>
      </c>
      <c r="F77" s="179" t="n">
        <v>0</v>
      </c>
      <c r="G77" s="179" t="n">
        <v>0</v>
      </c>
      <c r="H77" s="88" t="n">
        <v>0</v>
      </c>
      <c r="I77" s="74" t="n">
        <v>0</v>
      </c>
      <c r="J77" s="15" t="n"/>
      <c r="K77" s="51" t="n"/>
      <c r="L77" s="115" t="n"/>
      <c r="M77" s="51" t="n"/>
      <c r="N77" s="51" t="n"/>
      <c r="O77" s="51" t="n"/>
      <c r="P77" s="51" t="n"/>
      <c r="Q77" s="19" t="n"/>
      <c r="R77" s="51" t="n"/>
      <c r="S77" s="51" t="n"/>
      <c r="T77" s="5" t="n"/>
      <c r="U77" s="5" t="n"/>
      <c r="V77" s="5" t="n"/>
      <c r="W77" s="5" t="n"/>
      <c r="X77" s="5" t="n"/>
      <c r="Y77" s="5" t="n"/>
      <c r="Z77" s="5" t="n"/>
    </row>
    <row r="78" ht="15.75" customHeight="1">
      <c r="A78" s="409" t="n"/>
      <c r="B78" s="504" t="n"/>
      <c r="C78" s="38" t="inlineStr">
        <is>
          <t>Kuwait-Ali Al Salem</t>
        </is>
      </c>
      <c r="D78" s="11" t="n">
        <v>0</v>
      </c>
      <c r="E78" s="186" t="n">
        <v>0</v>
      </c>
      <c r="F78" s="179" t="n">
        <v>0</v>
      </c>
      <c r="G78" s="179" t="n">
        <v>0</v>
      </c>
      <c r="H78" s="72" t="n">
        <v>0</v>
      </c>
      <c r="I78" s="183" t="n">
        <v>0</v>
      </c>
      <c r="J78" s="15" t="n"/>
      <c r="K78" s="51" t="n"/>
      <c r="L78" s="115" t="n"/>
      <c r="M78" s="51" t="n"/>
      <c r="N78" s="51" t="n"/>
      <c r="O78" s="51" t="n"/>
      <c r="P78" s="51" t="n"/>
      <c r="Q78" s="19" t="n"/>
      <c r="R78" s="51" t="n"/>
      <c r="S78" s="51" t="n"/>
      <c r="T78" s="5" t="n"/>
      <c r="U78" s="5" t="n"/>
      <c r="V78" s="5" t="n"/>
      <c r="W78" s="5" t="n"/>
      <c r="X78" s="5" t="n"/>
      <c r="Y78" s="5" t="n"/>
      <c r="Z78" s="5" t="n"/>
    </row>
    <row r="79" ht="15.75" customHeight="1">
      <c r="A79" s="409" t="n"/>
      <c r="B79" s="504" t="n"/>
      <c r="C79" s="38" t="inlineStr">
        <is>
          <t>Kuwait-Camp Buehring</t>
        </is>
      </c>
      <c r="D79" s="11" t="n">
        <v>0</v>
      </c>
      <c r="E79" s="194" t="n">
        <v>0</v>
      </c>
      <c r="F79" s="58" t="n">
        <v>0</v>
      </c>
      <c r="G79" s="58" t="n">
        <v>0</v>
      </c>
      <c r="H79" s="72" t="n">
        <v>0</v>
      </c>
      <c r="I79" s="74" t="n">
        <v>0</v>
      </c>
      <c r="J79" s="15" t="n"/>
      <c r="K79" s="51" t="n"/>
      <c r="L79" s="115" t="n"/>
      <c r="M79" s="51" t="n"/>
      <c r="N79" s="51" t="n"/>
      <c r="O79" s="51" t="n"/>
      <c r="P79" s="51" t="n"/>
      <c r="Q79" s="19" t="n"/>
      <c r="R79" s="51" t="n"/>
      <c r="S79" s="51" t="n"/>
      <c r="T79" s="5" t="n"/>
      <c r="U79" s="5" t="n"/>
      <c r="V79" s="5" t="n"/>
      <c r="W79" s="5" t="n"/>
      <c r="X79" s="5" t="n"/>
      <c r="Y79" s="5" t="n"/>
      <c r="Z79" s="5" t="n"/>
    </row>
    <row r="80" ht="15.75" customHeight="1">
      <c r="A80" s="409" t="n"/>
      <c r="B80" s="504" t="n"/>
      <c r="C80" s="38" t="inlineStr">
        <is>
          <t>Saudi Arabia-Camp Sharurah</t>
        </is>
      </c>
      <c r="D80" s="11" t="n">
        <v>0</v>
      </c>
      <c r="E80" s="194" t="n">
        <v>0</v>
      </c>
      <c r="F80" s="58" t="n">
        <v>0</v>
      </c>
      <c r="G80" s="58" t="n">
        <v>0</v>
      </c>
      <c r="H80" s="72" t="n">
        <v>0</v>
      </c>
      <c r="I80" s="74" t="n">
        <v>0</v>
      </c>
      <c r="J80" s="15" t="n"/>
      <c r="K80" s="51" t="n"/>
      <c r="L80" s="51" t="n"/>
      <c r="M80" s="51" t="n"/>
      <c r="N80" s="51" t="n"/>
      <c r="O80" s="51" t="n"/>
      <c r="P80" s="51" t="n"/>
      <c r="Q80" s="19" t="n"/>
      <c r="R80" s="51" t="n"/>
      <c r="S80" s="51" t="n"/>
      <c r="T80" s="5" t="n"/>
      <c r="U80" s="5" t="n"/>
      <c r="V80" s="5" t="n"/>
      <c r="W80" s="5" t="n"/>
      <c r="X80" s="5" t="n"/>
      <c r="Y80" s="5" t="n"/>
      <c r="Z80" s="5" t="n"/>
    </row>
    <row r="81" ht="15.75" customHeight="1">
      <c r="A81" s="409" t="n"/>
      <c r="B81" s="504" t="n"/>
      <c r="C81" s="38" t="inlineStr">
        <is>
          <t>Saudi Arabia-Jazan</t>
        </is>
      </c>
      <c r="D81" s="11" t="n">
        <v>0</v>
      </c>
      <c r="E81" s="194" t="n">
        <v>0</v>
      </c>
      <c r="F81" s="58" t="n">
        <v>0</v>
      </c>
      <c r="G81" s="58" t="n">
        <v>0</v>
      </c>
      <c r="H81" s="72" t="n">
        <v>0</v>
      </c>
      <c r="I81" s="74" t="n">
        <v>0</v>
      </c>
      <c r="J81" s="15" t="n"/>
      <c r="K81" s="51" t="n"/>
      <c r="L81" s="51" t="n"/>
      <c r="M81" s="51" t="n"/>
      <c r="N81" s="51" t="n"/>
      <c r="O81" s="51" t="n"/>
      <c r="P81" s="51" t="n"/>
      <c r="Q81" s="19" t="n"/>
      <c r="R81" s="51" t="n"/>
      <c r="S81" s="51" t="n"/>
      <c r="T81" s="5" t="n"/>
      <c r="U81" s="5" t="n"/>
      <c r="V81" s="5" t="n"/>
      <c r="W81" s="5" t="n"/>
      <c r="X81" s="5" t="n"/>
      <c r="Y81" s="5" t="n"/>
      <c r="Z81" s="5" t="n"/>
    </row>
    <row r="82" ht="15.75" customHeight="1">
      <c r="A82" s="409" t="n"/>
      <c r="B82" s="504" t="n"/>
      <c r="C82" s="38" t="inlineStr">
        <is>
          <t>UAE</t>
        </is>
      </c>
      <c r="D82" s="11" t="n">
        <v>0</v>
      </c>
      <c r="E82" s="11" t="n">
        <v>0</v>
      </c>
      <c r="F82" s="179" t="n">
        <v>0</v>
      </c>
      <c r="G82" s="179" t="n">
        <v>0</v>
      </c>
      <c r="H82" s="88" t="n">
        <v>0</v>
      </c>
      <c r="I82" s="228" t="n">
        <v>0</v>
      </c>
      <c r="J82" s="15" t="n"/>
      <c r="K82" s="51" t="n"/>
      <c r="L82" s="51" t="n"/>
      <c r="M82" s="51" t="n"/>
      <c r="N82" s="51" t="n"/>
      <c r="O82" s="51" t="n"/>
      <c r="P82" s="51" t="n"/>
      <c r="Q82" s="19" t="n"/>
      <c r="R82" s="51" t="n"/>
      <c r="S82" s="51" t="n"/>
      <c r="T82" s="5" t="n"/>
      <c r="U82" s="5" t="n"/>
      <c r="V82" s="5" t="n"/>
      <c r="W82" s="5" t="n"/>
      <c r="X82" s="5" t="n"/>
      <c r="Y82" s="5" t="n"/>
      <c r="Z82" s="5" t="n"/>
    </row>
    <row r="83" ht="15.75" customHeight="1">
      <c r="A83" s="409" t="n"/>
      <c r="B83" s="504" t="n"/>
      <c r="C83" s="38" t="inlineStr">
        <is>
          <t>Syria</t>
        </is>
      </c>
      <c r="D83" s="11" t="n">
        <v>0</v>
      </c>
      <c r="E83" s="11" t="n">
        <v>0</v>
      </c>
      <c r="F83" s="58" t="n">
        <v>0</v>
      </c>
      <c r="G83" s="58" t="n">
        <v>0</v>
      </c>
      <c r="H83" s="88" t="n">
        <v>0</v>
      </c>
      <c r="I83" s="74" t="n">
        <v>0</v>
      </c>
      <c r="J83" s="15" t="n"/>
      <c r="K83" s="51" t="n"/>
      <c r="L83" s="51" t="n"/>
      <c r="M83" s="51" t="n"/>
      <c r="N83" s="51" t="n"/>
      <c r="O83" s="51" t="n"/>
      <c r="P83" s="51" t="n"/>
      <c r="Q83" s="19" t="n"/>
      <c r="R83" s="51" t="n"/>
      <c r="S83" s="51" t="n"/>
      <c r="T83" s="5" t="n"/>
      <c r="U83" s="5" t="n"/>
      <c r="V83" s="5" t="n"/>
      <c r="W83" s="5" t="n"/>
      <c r="X83" s="5" t="n"/>
      <c r="Y83" s="5" t="n"/>
      <c r="Z83" s="5" t="n"/>
    </row>
    <row r="84" ht="15.75" customHeight="1">
      <c r="A84" s="409" t="n"/>
      <c r="B84" s="504" t="n"/>
      <c r="C84" s="41" t="inlineStr">
        <is>
          <t>Yemen-Camp Owen</t>
        </is>
      </c>
      <c r="D84" s="20" t="n">
        <v>0</v>
      </c>
      <c r="E84" s="20" t="n">
        <v>0</v>
      </c>
      <c r="F84" s="113" t="n">
        <v>0</v>
      </c>
      <c r="G84" s="113" t="n">
        <v>0</v>
      </c>
      <c r="H84" s="73" t="n">
        <v>0</v>
      </c>
      <c r="I84" s="112" t="n">
        <v>0</v>
      </c>
      <c r="J84" s="21" t="n"/>
      <c r="K84" s="51" t="n"/>
      <c r="L84" s="51" t="n"/>
      <c r="M84" s="51" t="n"/>
      <c r="N84" s="51" t="n"/>
      <c r="O84" s="51" t="n"/>
      <c r="P84" s="51" t="n"/>
      <c r="Q84" s="19" t="n"/>
      <c r="R84" s="51" t="n"/>
      <c r="S84" s="51" t="n"/>
      <c r="T84" s="5" t="n"/>
      <c r="U84" s="5" t="n"/>
      <c r="V84" s="5" t="n"/>
      <c r="W84" s="5" t="n"/>
      <c r="X84" s="5" t="n"/>
      <c r="Y84" s="5" t="n"/>
      <c r="Z84" s="5" t="n"/>
    </row>
    <row r="85" ht="15.75" customHeight="1" thickBot="1">
      <c r="A85" s="409" t="n"/>
      <c r="B85" s="503" t="n"/>
      <c r="C85" s="40" t="inlineStr">
        <is>
          <t>Qatar</t>
        </is>
      </c>
      <c r="D85" s="25" t="n">
        <v>0</v>
      </c>
      <c r="E85" s="25" t="n">
        <v>0</v>
      </c>
      <c r="F85" s="270" t="n">
        <v>0</v>
      </c>
      <c r="G85" s="270" t="n">
        <v>0</v>
      </c>
      <c r="H85" s="69" t="n">
        <v>0</v>
      </c>
      <c r="I85" s="259" t="n">
        <v>0</v>
      </c>
      <c r="J85" s="21" t="n"/>
      <c r="K85" s="51" t="n"/>
      <c r="L85" s="115" t="n"/>
      <c r="M85" s="51" t="n"/>
      <c r="N85" s="51" t="n"/>
      <c r="O85" s="51" t="n"/>
      <c r="P85" s="51" t="n"/>
      <c r="Q85" s="19" t="n"/>
      <c r="R85" s="5" t="n"/>
      <c r="S85" s="5" t="n"/>
      <c r="T85" s="5" t="n"/>
      <c r="U85" s="5" t="n"/>
      <c r="V85" s="5" t="n"/>
      <c r="W85" s="5" t="n"/>
      <c r="X85" s="5" t="n"/>
      <c r="Y85" s="5" t="n"/>
      <c r="Z85" s="5" t="n"/>
    </row>
    <row r="86" hidden="1" ht="15.75" customHeight="1" thickBot="1">
      <c r="A86" s="409" t="n"/>
      <c r="B86" s="517" t="inlineStr">
        <is>
          <t>249th Prime Power</t>
        </is>
      </c>
      <c r="C86" s="37" t="inlineStr">
        <is>
          <t>Kazakhstan</t>
        </is>
      </c>
      <c r="D86" s="43" t="n">
        <v>0</v>
      </c>
      <c r="E86" s="6" t="n">
        <v>0</v>
      </c>
      <c r="F86" s="6" t="n">
        <v>0</v>
      </c>
      <c r="G86" s="6" t="n">
        <v>0</v>
      </c>
      <c r="H86" s="71" t="n">
        <v>0</v>
      </c>
      <c r="I86" s="62">
        <f>SUM(D86:H86)</f>
        <v/>
      </c>
      <c r="J86" s="12" t="n"/>
      <c r="K86" s="51" t="n"/>
      <c r="L86" s="115" t="n"/>
      <c r="M86" s="51" t="n"/>
      <c r="N86" s="51" t="n"/>
      <c r="O86" s="51" t="n"/>
      <c r="P86" s="51" t="n"/>
      <c r="Q86" s="19" t="n"/>
      <c r="R86" s="264" t="inlineStr">
        <is>
          <t>chidi.a.haigler@usace.army.mil</t>
        </is>
      </c>
      <c r="S86" s="5" t="n"/>
      <c r="T86" s="5" t="n"/>
      <c r="U86" s="5" t="n"/>
      <c r="V86" s="5" t="n"/>
      <c r="W86" s="5" t="n"/>
      <c r="X86" s="5" t="n"/>
      <c r="Y86" s="5" t="n"/>
      <c r="Z86" s="5" t="n"/>
    </row>
    <row r="87" hidden="1" ht="15.75" customHeight="1" thickBot="1">
      <c r="A87" s="409" t="n"/>
      <c r="B87" s="505" t="n"/>
      <c r="C87" s="241" t="inlineStr">
        <is>
          <t>Kuwait-Ali Al Salem</t>
        </is>
      </c>
      <c r="D87" s="43" t="n">
        <v>0</v>
      </c>
      <c r="E87" s="6" t="n">
        <v>0</v>
      </c>
      <c r="F87" s="6" t="n">
        <v>0</v>
      </c>
      <c r="G87" s="6" t="n">
        <v>0</v>
      </c>
      <c r="H87" s="71" t="n">
        <v>0</v>
      </c>
      <c r="I87" s="62">
        <f>SUM(D87:H87)</f>
        <v/>
      </c>
      <c r="J87" s="27" t="n"/>
      <c r="K87" s="51" t="n"/>
      <c r="L87" s="115" t="n"/>
      <c r="M87" s="51" t="n"/>
      <c r="N87" s="51" t="n"/>
      <c r="O87" s="51" t="n"/>
      <c r="P87" s="51" t="n"/>
      <c r="Q87" s="19" t="n"/>
      <c r="R87" s="257" t="n"/>
      <c r="S87" s="5" t="n"/>
      <c r="T87" s="5" t="n"/>
      <c r="U87" s="5" t="n"/>
      <c r="V87" s="5" t="n"/>
      <c r="W87" s="5" t="n"/>
      <c r="X87" s="5" t="n"/>
      <c r="Y87" s="5" t="n"/>
      <c r="Z87" s="5" t="n"/>
    </row>
    <row r="88" hidden="1" ht="15.75" customHeight="1" thickBot="1">
      <c r="A88" s="409" t="n"/>
      <c r="B88" s="505" t="n"/>
      <c r="C88" s="241" t="inlineStr">
        <is>
          <t>Iraq-Al Asad</t>
        </is>
      </c>
      <c r="D88" s="43" t="n">
        <v>0</v>
      </c>
      <c r="E88" s="6" t="n">
        <v>0</v>
      </c>
      <c r="F88" s="6" t="n">
        <v>0</v>
      </c>
      <c r="G88" s="6" t="n">
        <v>0</v>
      </c>
      <c r="H88" s="71" t="n">
        <v>0</v>
      </c>
      <c r="I88" s="62">
        <f>SUM(D88:H88)</f>
        <v/>
      </c>
      <c r="J88" s="27" t="n"/>
      <c r="K88" s="51" t="n"/>
      <c r="L88" s="115" t="n"/>
      <c r="M88" s="51" t="n"/>
      <c r="N88" s="51" t="n"/>
      <c r="O88" s="51" t="n"/>
      <c r="P88" s="51" t="n"/>
      <c r="Q88" s="19" t="n"/>
      <c r="R88" s="257" t="n"/>
      <c r="S88" s="5" t="n"/>
      <c r="T88" s="5" t="n"/>
      <c r="U88" s="5" t="n"/>
      <c r="V88" s="5" t="n"/>
      <c r="W88" s="5" t="n"/>
      <c r="X88" s="5" t="n"/>
      <c r="Y88" s="5" t="n"/>
      <c r="Z88" s="5" t="n"/>
    </row>
    <row r="89" hidden="1" ht="15.75" customHeight="1" thickBot="1">
      <c r="A89" s="409" t="n"/>
      <c r="B89" s="505" t="n"/>
      <c r="C89" s="38" t="inlineStr">
        <is>
          <t>Iraq-Erbil</t>
        </is>
      </c>
      <c r="D89" s="43" t="n">
        <v>0</v>
      </c>
      <c r="E89" s="6" t="n">
        <v>0</v>
      </c>
      <c r="F89" s="6" t="n">
        <v>0</v>
      </c>
      <c r="G89" s="6" t="n">
        <v>0</v>
      </c>
      <c r="H89" s="71" t="n">
        <v>0</v>
      </c>
      <c r="I89" s="262">
        <f>SUM(D89:H89)</f>
        <v/>
      </c>
      <c r="J89" s="15" t="n"/>
      <c r="K89" s="51" t="n"/>
      <c r="L89" s="51" t="n"/>
      <c r="M89" s="51" t="n"/>
      <c r="N89" s="51" t="n"/>
      <c r="O89" s="51" t="n"/>
      <c r="P89" s="51" t="n"/>
      <c r="Q89" s="19" t="n"/>
      <c r="R89" s="107" t="inlineStr">
        <is>
          <t xml:space="preserve"> </t>
        </is>
      </c>
      <c r="S89" s="5" t="n"/>
      <c r="T89" s="5" t="n"/>
      <c r="U89" s="5" t="n"/>
      <c r="V89" s="5" t="n"/>
      <c r="W89" s="5" t="n"/>
      <c r="X89" s="5" t="n"/>
      <c r="Y89" s="5" t="n"/>
      <c r="Z89" s="5" t="n"/>
    </row>
    <row r="90" hidden="1" ht="15.75" customHeight="1" thickBot="1">
      <c r="A90" s="409" t="n"/>
      <c r="B90" s="505" t="n"/>
      <c r="C90" s="38" t="inlineStr">
        <is>
          <t>Kuwait-Camp Afrijan</t>
        </is>
      </c>
      <c r="D90" s="43" t="n">
        <v>0</v>
      </c>
      <c r="E90" s="6" t="n">
        <v>0</v>
      </c>
      <c r="F90" s="6" t="n">
        <v>0</v>
      </c>
      <c r="G90" s="6" t="n">
        <v>0</v>
      </c>
      <c r="H90" s="71" t="n">
        <v>0</v>
      </c>
      <c r="I90" s="262">
        <f>SUM(D90:H90)</f>
        <v/>
      </c>
      <c r="J90" s="15" t="n"/>
      <c r="K90" s="51" t="n"/>
      <c r="L90" s="115" t="n"/>
      <c r="M90" s="5" t="n"/>
      <c r="N90" s="51" t="n"/>
      <c r="O90" s="51" t="n"/>
      <c r="P90" s="51" t="n"/>
      <c r="Q90" s="19" t="n"/>
      <c r="R90" s="118" t="inlineStr">
        <is>
          <t>SFC Haigler, Chidi TAE</t>
        </is>
      </c>
      <c r="S90" s="5" t="n"/>
      <c r="T90" s="5" t="n"/>
      <c r="U90" s="5" t="n"/>
      <c r="V90" s="5" t="n"/>
      <c r="W90" s="5" t="n"/>
      <c r="X90" s="5" t="n"/>
      <c r="Y90" s="5" t="n"/>
      <c r="Z90" s="5" t="n"/>
    </row>
    <row r="91" hidden="1" ht="15.75" customHeight="1" thickBot="1">
      <c r="A91" s="409" t="n"/>
      <c r="B91" s="505" t="n"/>
      <c r="C91" s="38" t="inlineStr">
        <is>
          <t>Saudi Arabia-PSAB</t>
        </is>
      </c>
      <c r="D91" s="43" t="n">
        <v>0</v>
      </c>
      <c r="E91" s="6" t="n">
        <v>0</v>
      </c>
      <c r="F91" s="6" t="n">
        <v>0</v>
      </c>
      <c r="G91" s="6" t="n">
        <v>0</v>
      </c>
      <c r="H91" s="71" t="n">
        <v>0</v>
      </c>
      <c r="I91" s="262">
        <f>SUM(D91:H91)</f>
        <v/>
      </c>
      <c r="J91" s="15" t="n"/>
      <c r="K91" s="51" t="n"/>
      <c r="L91" s="51" t="n"/>
      <c r="M91" s="5" t="n"/>
      <c r="N91" s="51" t="n"/>
      <c r="O91" s="51" t="n"/>
      <c r="P91" s="51" t="n"/>
      <c r="Q91" s="19" t="n"/>
      <c r="R91" s="108" t="inlineStr">
        <is>
          <t xml:space="preserve"> </t>
        </is>
      </c>
      <c r="S91" s="5" t="n"/>
      <c r="T91" s="5" t="n"/>
      <c r="U91" s="5" t="n"/>
      <c r="V91" s="5" t="n"/>
      <c r="W91" s="5" t="n"/>
      <c r="X91" s="5" t="n"/>
      <c r="Y91" s="5" t="n"/>
      <c r="Z91" s="5" t="n"/>
    </row>
    <row r="92" hidden="1" ht="15.75" customHeight="1" thickBot="1">
      <c r="A92" s="409" t="n"/>
      <c r="B92" s="505" t="n"/>
      <c r="C92" s="38" t="inlineStr">
        <is>
          <t>UAE</t>
        </is>
      </c>
      <c r="D92" s="43" t="n">
        <v>0</v>
      </c>
      <c r="E92" s="6" t="n">
        <v>0</v>
      </c>
      <c r="F92" s="6" t="n">
        <v>0</v>
      </c>
      <c r="G92" s="6" t="n">
        <v>0</v>
      </c>
      <c r="H92" s="71" t="n">
        <v>0</v>
      </c>
      <c r="I92" s="30">
        <f>SUM(D92:H92)</f>
        <v/>
      </c>
      <c r="J92" s="15" t="n"/>
      <c r="K92" s="51" t="n"/>
      <c r="L92" s="51" t="n"/>
      <c r="M92" s="5" t="n"/>
      <c r="N92" s="51" t="n"/>
      <c r="O92" s="51" t="n"/>
      <c r="P92" s="51" t="n"/>
      <c r="Q92" s="19" t="n"/>
      <c r="R92" s="5" t="n"/>
      <c r="S92" s="5" t="n"/>
      <c r="T92" s="5" t="n"/>
      <c r="U92" s="5" t="n"/>
      <c r="V92" s="5" t="n"/>
      <c r="W92" s="5" t="n"/>
      <c r="X92" s="5" t="n"/>
      <c r="Y92" s="5" t="n"/>
      <c r="Z92" s="5" t="n"/>
    </row>
    <row r="93" hidden="1" ht="15.75" customHeight="1" thickBot="1">
      <c r="A93" s="409" t="n"/>
      <c r="B93" s="505" t="n"/>
      <c r="C93" s="98" t="inlineStr">
        <is>
          <t>Qatar-Camp As Sayliya (CAS)</t>
        </is>
      </c>
      <c r="D93" s="43" t="n">
        <v>0</v>
      </c>
      <c r="E93" s="6" t="n">
        <v>0</v>
      </c>
      <c r="F93" s="6" t="n">
        <v>0</v>
      </c>
      <c r="G93" s="6" t="n">
        <v>0</v>
      </c>
      <c r="H93" s="71" t="n">
        <v>0</v>
      </c>
      <c r="I93" s="39">
        <f>SUM(D93:F93)</f>
        <v/>
      </c>
      <c r="J93" s="205" t="n"/>
      <c r="K93" s="51" t="n"/>
      <c r="L93" s="51" t="n"/>
      <c r="M93" s="5" t="n"/>
      <c r="N93" s="76" t="n"/>
      <c r="O93" s="76" t="n"/>
      <c r="P93" s="76" t="n"/>
      <c r="Q93" s="19" t="n"/>
      <c r="R93" s="76" t="n"/>
      <c r="S93" s="5" t="n"/>
      <c r="T93" s="5" t="n"/>
      <c r="U93" s="5" t="n"/>
      <c r="V93" s="5" t="n"/>
      <c r="W93" s="77" t="n"/>
      <c r="X93" s="5" t="n"/>
      <c r="Y93" s="5" t="n"/>
      <c r="Z93" s="5" t="n"/>
    </row>
    <row r="94" hidden="1" ht="15.75" customHeight="1" thickBot="1">
      <c r="A94" s="409" t="n"/>
      <c r="B94" s="505" t="n"/>
      <c r="C94" s="98" t="inlineStr">
        <is>
          <t>Syria-ATG</t>
        </is>
      </c>
      <c r="D94" s="43" t="n">
        <v>0</v>
      </c>
      <c r="E94" s="6" t="n">
        <v>0</v>
      </c>
      <c r="F94" s="6" t="n">
        <v>0</v>
      </c>
      <c r="G94" s="6" t="n">
        <v>0</v>
      </c>
      <c r="H94" s="71" t="n">
        <v>0</v>
      </c>
      <c r="I94" s="39">
        <f>SUM(D94:F94)</f>
        <v/>
      </c>
      <c r="J94" s="205" t="n"/>
      <c r="K94" s="51" t="n"/>
      <c r="L94" s="51" t="n"/>
      <c r="M94" s="5" t="n"/>
      <c r="N94" s="76" t="n"/>
      <c r="O94" s="76" t="n"/>
      <c r="P94" s="76" t="n"/>
      <c r="Q94" s="19" t="n"/>
      <c r="R94" s="76" t="n"/>
      <c r="S94" s="5" t="n"/>
      <c r="T94" s="5" t="n"/>
      <c r="U94" s="5" t="n"/>
      <c r="V94" s="5" t="n"/>
      <c r="W94" s="77" t="n"/>
      <c r="X94" s="5" t="n"/>
      <c r="Y94" s="5" t="n"/>
      <c r="Z94" s="5" t="n"/>
    </row>
    <row r="95" hidden="1" ht="15.75" customHeight="1" thickBot="1">
      <c r="A95" s="409" t="n"/>
      <c r="B95" s="505" t="n"/>
      <c r="C95" s="98" t="inlineStr">
        <is>
          <t>Syria-RLZ</t>
        </is>
      </c>
      <c r="D95" s="43" t="n">
        <v>0</v>
      </c>
      <c r="E95" s="6" t="n">
        <v>0</v>
      </c>
      <c r="F95" s="6" t="n">
        <v>0</v>
      </c>
      <c r="G95" s="6" t="n">
        <v>0</v>
      </c>
      <c r="H95" s="71" t="n">
        <v>0</v>
      </c>
      <c r="I95" s="39">
        <f>SUM(D95:F95)</f>
        <v/>
      </c>
      <c r="J95" s="205" t="n"/>
      <c r="K95" s="51" t="n"/>
      <c r="L95" s="51" t="n"/>
      <c r="M95" s="5" t="n"/>
      <c r="N95" s="76" t="n"/>
      <c r="O95" s="76" t="n"/>
      <c r="P95" s="76" t="n"/>
      <c r="Q95" s="19" t="n"/>
      <c r="R95" s="76" t="n"/>
      <c r="S95" s="5" t="n"/>
      <c r="T95" s="5" t="n"/>
      <c r="U95" s="5" t="n"/>
      <c r="V95" s="5" t="n"/>
      <c r="W95" s="77" t="n"/>
      <c r="X95" s="5" t="n"/>
      <c r="Y95" s="5" t="n"/>
      <c r="Z95" s="5" t="n"/>
    </row>
    <row r="96" hidden="1" ht="15.75" customHeight="1" thickBot="1">
      <c r="A96" s="409" t="n"/>
      <c r="B96" s="505" t="n"/>
      <c r="C96" s="98" t="inlineStr">
        <is>
          <t>Syria-NLZ</t>
        </is>
      </c>
      <c r="D96" s="43" t="n">
        <v>0</v>
      </c>
      <c r="E96" s="6" t="n">
        <v>0</v>
      </c>
      <c r="F96" s="6" t="n">
        <v>0</v>
      </c>
      <c r="G96" s="6" t="n">
        <v>0</v>
      </c>
      <c r="H96" s="71" t="n">
        <v>0</v>
      </c>
      <c r="I96" s="39">
        <f>SUM(D96:F96)</f>
        <v/>
      </c>
      <c r="J96" s="205" t="n"/>
      <c r="K96" s="51" t="n"/>
      <c r="L96" s="51" t="n"/>
      <c r="M96" s="5" t="n"/>
      <c r="N96" s="76" t="n"/>
      <c r="O96" s="76" t="n"/>
      <c r="P96" s="76" t="n"/>
      <c r="Q96" s="19" t="n"/>
      <c r="R96" s="76" t="n"/>
      <c r="S96" s="5" t="n"/>
      <c r="T96" s="5" t="n"/>
      <c r="U96" s="5" t="n"/>
      <c r="V96" s="5" t="n"/>
      <c r="W96" s="77" t="n"/>
      <c r="X96" s="5" t="n"/>
      <c r="Y96" s="5" t="n"/>
      <c r="Z96" s="5" t="n"/>
    </row>
    <row r="97" hidden="1" ht="15.75" customHeight="1">
      <c r="A97" s="409" t="n"/>
      <c r="B97" s="505" t="n"/>
      <c r="C97" s="260" t="inlineStr">
        <is>
          <t>Syria-T2</t>
        </is>
      </c>
      <c r="D97" s="43" t="n">
        <v>0</v>
      </c>
      <c r="E97" s="6" t="n">
        <v>0</v>
      </c>
      <c r="F97" s="6" t="n">
        <v>0</v>
      </c>
      <c r="G97" s="6" t="n">
        <v>0</v>
      </c>
      <c r="H97" s="71" t="n">
        <v>0</v>
      </c>
      <c r="I97" s="39">
        <f>SUM(D97:F97)</f>
        <v/>
      </c>
      <c r="J97" s="205" t="n"/>
      <c r="K97" s="51" t="n"/>
      <c r="L97" s="51" t="n"/>
      <c r="M97" s="5" t="n"/>
      <c r="N97" s="76" t="n"/>
      <c r="O97" s="76" t="n"/>
      <c r="P97" s="76" t="n"/>
      <c r="Q97" s="19" t="n"/>
      <c r="R97" s="76" t="n"/>
      <c r="S97" s="5" t="n"/>
      <c r="T97" s="5" t="n"/>
      <c r="U97" s="5" t="n"/>
      <c r="V97" s="5" t="n"/>
      <c r="W97" s="77" t="n"/>
      <c r="X97" s="5" t="n"/>
      <c r="Y97" s="5" t="n"/>
      <c r="Z97" s="5" t="n"/>
    </row>
    <row r="98" hidden="1" ht="15.75" customHeight="1">
      <c r="A98" s="409" t="n"/>
      <c r="B98" s="505" t="n"/>
      <c r="C98" s="38" t="inlineStr">
        <is>
          <t>Syria-MSSC</t>
        </is>
      </c>
      <c r="D98" s="186" t="n">
        <v>0</v>
      </c>
      <c r="E98" s="11" t="n">
        <v>0</v>
      </c>
      <c r="F98" s="11" t="n">
        <v>0</v>
      </c>
      <c r="G98" s="11" t="n">
        <v>0</v>
      </c>
      <c r="H98" s="88" t="n">
        <v>0</v>
      </c>
      <c r="I98" s="30">
        <f>SUM(D98:F98)</f>
        <v/>
      </c>
      <c r="J98" s="15" t="n"/>
      <c r="K98" s="51" t="n"/>
      <c r="L98" s="51" t="n"/>
      <c r="M98" s="5" t="n"/>
      <c r="N98" s="76" t="n"/>
      <c r="O98" s="76" t="n"/>
      <c r="P98" s="76" t="n"/>
      <c r="Q98" s="19" t="n"/>
      <c r="R98" s="76" t="n"/>
      <c r="S98" s="5" t="n"/>
      <c r="T98" s="5" t="n"/>
      <c r="U98" s="5" t="n"/>
      <c r="V98" s="5" t="n"/>
      <c r="W98" s="77" t="n"/>
      <c r="X98" s="5" t="n"/>
      <c r="Y98" s="5" t="n"/>
      <c r="Z98" s="5" t="n"/>
    </row>
    <row r="99" hidden="1" ht="15.75" customHeight="1">
      <c r="A99" s="409" t="n"/>
      <c r="B99" s="505" t="n"/>
      <c r="C99" s="105" t="inlineStr">
        <is>
          <t>Yemen</t>
        </is>
      </c>
      <c r="D99" s="39" t="n">
        <v>0</v>
      </c>
      <c r="E99" s="11" t="n">
        <v>0</v>
      </c>
      <c r="F99" s="11" t="n">
        <v>0</v>
      </c>
      <c r="G99" s="11" t="n">
        <v>0</v>
      </c>
      <c r="H99" s="88" t="n">
        <v>0</v>
      </c>
      <c r="I99" s="199">
        <f>D99</f>
        <v/>
      </c>
      <c r="J99" s="109" t="n"/>
      <c r="K99" s="51" t="n"/>
      <c r="L99" s="51" t="n"/>
      <c r="M99" s="5" t="n"/>
      <c r="N99" s="76" t="n"/>
      <c r="O99" s="76" t="n"/>
      <c r="P99" s="76" t="n"/>
      <c r="Q99" s="19" t="n"/>
      <c r="R99" s="76" t="n"/>
      <c r="S99" s="5" t="n"/>
      <c r="T99" s="5" t="n"/>
      <c r="U99" s="5" t="n"/>
      <c r="V99" s="5" t="n"/>
      <c r="W99" s="77" t="n"/>
      <c r="X99" s="5" t="n"/>
      <c r="Y99" s="5" t="n"/>
      <c r="Z99" s="5" t="n"/>
    </row>
    <row r="100" hidden="1" ht="15.75" customHeight="1" thickBot="1">
      <c r="A100" s="409" t="n"/>
      <c r="B100" s="505" t="n"/>
      <c r="C100" s="104" t="inlineStr">
        <is>
          <t>Jordan</t>
        </is>
      </c>
      <c r="D100" s="42" t="n">
        <v>0</v>
      </c>
      <c r="E100" s="20" t="n">
        <v>0</v>
      </c>
      <c r="F100" s="20" t="n">
        <v>0</v>
      </c>
      <c r="G100" s="20" t="n">
        <v>0</v>
      </c>
      <c r="H100" s="73" t="n">
        <v>0</v>
      </c>
      <c r="I100" s="22">
        <f>D100</f>
        <v/>
      </c>
      <c r="J100" s="128" t="n"/>
      <c r="K100" s="51" t="n"/>
      <c r="L100" s="51" t="n"/>
      <c r="M100" s="5" t="n"/>
      <c r="N100" s="76" t="n"/>
      <c r="O100" s="76" t="n"/>
      <c r="P100" s="76" t="n"/>
      <c r="Q100" s="19" t="n"/>
      <c r="R100" s="76" t="n"/>
      <c r="S100" s="5" t="n"/>
      <c r="T100" s="5" t="n"/>
      <c r="U100" s="5" t="n"/>
      <c r="V100" s="5" t="n"/>
      <c r="W100" s="77" t="n"/>
      <c r="X100" s="5" t="n"/>
      <c r="Y100" s="5" t="n"/>
      <c r="Z100" s="5" t="n"/>
    </row>
    <row r="101" hidden="1" ht="15.75" customHeight="1" thickBot="1">
      <c r="A101" s="409" t="n"/>
      <c r="B101" s="507" t="n"/>
      <c r="C101" s="46" t="inlineStr">
        <is>
          <t>TDY CONUS</t>
        </is>
      </c>
      <c r="D101" s="25" t="n">
        <v>0</v>
      </c>
      <c r="E101" s="25" t="n">
        <v>0</v>
      </c>
      <c r="F101" s="25" t="n">
        <v>0</v>
      </c>
      <c r="G101" s="25" t="n">
        <v>0</v>
      </c>
      <c r="H101" s="69" t="n">
        <v>0</v>
      </c>
      <c r="I101" s="151" t="n"/>
      <c r="J101" s="193">
        <f>SUM(D101:H101)</f>
        <v/>
      </c>
      <c r="K101" s="51" t="n"/>
      <c r="L101" s="51" t="n"/>
      <c r="M101" s="5" t="n"/>
      <c r="N101" s="76" t="n"/>
      <c r="O101" s="76" t="n"/>
      <c r="P101" s="76" t="n"/>
      <c r="Q101" s="19" t="n"/>
      <c r="R101" s="76" t="n"/>
      <c r="S101" s="5" t="n"/>
      <c r="T101" s="5" t="n"/>
      <c r="U101" s="5" t="n"/>
      <c r="V101" s="5" t="n"/>
      <c r="W101" s="77" t="n"/>
      <c r="X101" s="5" t="n"/>
      <c r="Y101" s="5" t="n"/>
      <c r="Z101" s="5" t="n"/>
    </row>
    <row r="102" hidden="1" ht="15.75" customHeight="1" thickBot="1">
      <c r="A102" s="409" t="n"/>
      <c r="B102" s="518" t="inlineStr">
        <is>
          <t>NAP / World Wide Power</t>
        </is>
      </c>
      <c r="C102" s="135" t="inlineStr">
        <is>
          <t>Kuwait</t>
        </is>
      </c>
      <c r="D102" s="136" t="n"/>
      <c r="E102" s="192" t="n">
        <v>0</v>
      </c>
      <c r="F102" s="75" t="n">
        <v>0</v>
      </c>
      <c r="G102" s="75" t="n">
        <v>0</v>
      </c>
      <c r="H102" s="137" t="n">
        <v>0</v>
      </c>
      <c r="I102" s="82">
        <f>SUM(B102:F102)</f>
        <v/>
      </c>
      <c r="J102" s="27" t="n"/>
      <c r="K102" s="51" t="inlineStr">
        <is>
          <t xml:space="preserve">  </t>
        </is>
      </c>
      <c r="L102" s="51" t="inlineStr">
        <is>
          <t xml:space="preserve"> </t>
        </is>
      </c>
      <c r="M102" s="5" t="n"/>
      <c r="N102" s="76" t="n"/>
      <c r="O102" s="76" t="n"/>
      <c r="P102" s="76" t="n"/>
      <c r="Q102" s="19" t="n"/>
      <c r="R102" s="107" t="inlineStr">
        <is>
          <t>POC for NAP(Philly) / World Wide Power_Clason, Brian N CIV USARMY CENAP (US) &lt;Brian.N.Clason@usace.army.mil&gt;</t>
        </is>
      </c>
      <c r="S102" s="5" t="n"/>
      <c r="T102" s="5" t="n"/>
      <c r="U102" s="5" t="n"/>
      <c r="V102" s="5" t="n"/>
      <c r="W102" s="77" t="n"/>
      <c r="X102" s="5" t="n"/>
      <c r="Y102" s="5" t="n"/>
      <c r="Z102" s="5" t="n"/>
    </row>
    <row r="103" hidden="1" ht="15.75" customHeight="1" thickBot="1">
      <c r="A103" s="409" t="n"/>
      <c r="B103" s="505" t="n"/>
      <c r="C103" s="38" t="inlineStr">
        <is>
          <t>Saudi Arabia</t>
        </is>
      </c>
      <c r="D103" s="237" t="n">
        <v>0</v>
      </c>
      <c r="E103" s="236" t="n"/>
      <c r="F103" s="75" t="n"/>
      <c r="G103" s="237" t="n"/>
      <c r="H103" s="238" t="n"/>
      <c r="I103" s="62">
        <f>SUM(B103:F103)</f>
        <v/>
      </c>
      <c r="J103" s="239" t="n"/>
      <c r="K103" s="51" t="n"/>
      <c r="L103" s="51" t="n"/>
      <c r="M103" s="5" t="n"/>
      <c r="N103" s="76" t="n"/>
      <c r="O103" s="76" t="n"/>
      <c r="P103" s="76" t="n"/>
      <c r="Q103" s="19" t="n"/>
      <c r="R103" s="118" t="n"/>
      <c r="S103" s="5" t="n"/>
      <c r="T103" s="5" t="n"/>
      <c r="U103" s="5" t="n"/>
      <c r="V103" s="5" t="n"/>
      <c r="W103" s="77" t="n"/>
      <c r="X103" s="5" t="n"/>
      <c r="Y103" s="5" t="n"/>
      <c r="Z103" s="5" t="n"/>
    </row>
    <row r="104" hidden="1" ht="29.25" customHeight="1" thickBot="1">
      <c r="A104" s="409" t="n"/>
      <c r="B104" s="507" t="n"/>
      <c r="C104" s="41" t="inlineStr">
        <is>
          <t>Iraq</t>
        </is>
      </c>
      <c r="D104" s="42" t="n">
        <v>0</v>
      </c>
      <c r="E104" s="188" t="n">
        <v>0</v>
      </c>
      <c r="F104" s="75" t="n">
        <v>0</v>
      </c>
      <c r="G104" s="185" t="n">
        <v>0</v>
      </c>
      <c r="H104" s="110" t="n">
        <v>0</v>
      </c>
      <c r="I104" s="62">
        <f>SUM(B104:F104)</f>
        <v/>
      </c>
      <c r="J104" s="21" t="n"/>
      <c r="K104" s="51" t="n"/>
      <c r="L104" s="51" t="inlineStr">
        <is>
          <t xml:space="preserve"> </t>
        </is>
      </c>
      <c r="M104" s="5" t="inlineStr">
        <is>
          <t xml:space="preserve"> </t>
        </is>
      </c>
      <c r="N104" s="76" t="n"/>
      <c r="O104" s="76" t="n"/>
      <c r="P104" s="76" t="n"/>
      <c r="Q104" s="19" t="n"/>
      <c r="R104" s="132" t="inlineStr">
        <is>
          <t xml:space="preserve"> </t>
        </is>
      </c>
      <c r="S104" s="5" t="n"/>
      <c r="T104" s="5" t="n"/>
      <c r="U104" s="5" t="n"/>
      <c r="V104" s="5" t="n"/>
      <c r="W104" s="77" t="n"/>
      <c r="X104" s="5" t="n"/>
      <c r="Y104" s="5" t="n"/>
      <c r="Z104" s="5" t="n"/>
    </row>
    <row r="105" hidden="1" ht="15.75" customHeight="1">
      <c r="A105" s="409" t="n"/>
      <c r="B105" s="427" t="inlineStr">
        <is>
          <t>AGC/Buckeye/Buckeye II</t>
        </is>
      </c>
      <c r="C105" s="37" t="inlineStr">
        <is>
          <t>Kuwait</t>
        </is>
      </c>
      <c r="D105" s="6" t="n">
        <v>0</v>
      </c>
      <c r="E105" s="43" t="n">
        <v>0</v>
      </c>
      <c r="F105" s="296" t="n">
        <v>0</v>
      </c>
      <c r="G105" s="43" t="n">
        <v>0</v>
      </c>
      <c r="H105" s="230" t="n">
        <v>0</v>
      </c>
      <c r="I105" s="294">
        <f>SUM(B105:F105)</f>
        <v/>
      </c>
      <c r="J105" s="24" t="n"/>
      <c r="K105" s="51" t="n"/>
      <c r="L105" s="51" t="n"/>
      <c r="M105" s="5" t="n"/>
      <c r="N105" s="76" t="n"/>
      <c r="O105" s="76" t="n"/>
      <c r="P105" s="76" t="n"/>
      <c r="Q105" s="19" t="n"/>
      <c r="R105" s="233" t="inlineStr">
        <is>
          <t xml:space="preserve">POC for Army Geospatial Command (AGC_BUCKEYE) Jason Steers, jason.m.steers@usace.army.mil; Acosta, Amando (Buckeye) amando.c.acosta@usace.army.mil </t>
        </is>
      </c>
      <c r="S105" s="5" t="n"/>
      <c r="T105" s="5" t="n"/>
      <c r="U105" s="5" t="n"/>
      <c r="V105" s="5" t="n"/>
      <c r="W105" s="77" t="n"/>
      <c r="X105" s="5" t="n"/>
      <c r="Y105" s="5" t="n"/>
      <c r="Z105" s="5" t="n"/>
    </row>
    <row r="106" hidden="1" ht="15.75" customHeight="1">
      <c r="A106" s="409" t="n"/>
      <c r="B106" s="505" t="n"/>
      <c r="C106" s="241" t="inlineStr">
        <is>
          <t>Iraq-Al Asad</t>
        </is>
      </c>
      <c r="D106" s="26" t="n">
        <v>0</v>
      </c>
      <c r="E106" s="136" t="n">
        <v>0</v>
      </c>
      <c r="F106" s="136" t="n">
        <v>0</v>
      </c>
      <c r="G106" s="75" t="n">
        <v>0</v>
      </c>
      <c r="H106" s="137" t="n">
        <v>0</v>
      </c>
      <c r="I106" s="74">
        <f>SUM(B106:F106)</f>
        <v/>
      </c>
      <c r="J106" s="204" t="n"/>
      <c r="K106" s="51" t="n"/>
      <c r="L106" s="51" t="n"/>
      <c r="M106" s="5" t="n"/>
      <c r="N106" s="76" t="n"/>
      <c r="O106" s="76" t="n"/>
      <c r="P106" s="76" t="n"/>
      <c r="Q106" s="19" t="n"/>
      <c r="R106" s="233" t="inlineStr">
        <is>
          <t>POC for 132nd ENG DET (Buckeye Jordan Hub) Ashburn, Joshua; joshua.e.ashburn2.ctr@leidos.com; aaron.j.armstrong@usace.army.mil</t>
        </is>
      </c>
      <c r="S106" s="5" t="n"/>
      <c r="T106" s="5" t="n"/>
      <c r="U106" s="5" t="n"/>
      <c r="V106" s="5" t="n"/>
      <c r="W106" s="77" t="n"/>
      <c r="X106" s="5" t="n"/>
      <c r="Y106" s="5" t="n"/>
      <c r="Z106" s="5" t="n"/>
    </row>
    <row r="107" hidden="1" ht="15.75" customHeight="1">
      <c r="A107" s="409" t="n"/>
      <c r="B107" s="505" t="n"/>
      <c r="C107" s="38" t="inlineStr">
        <is>
          <t>Iraq-Erbil</t>
        </is>
      </c>
      <c r="D107" s="28" t="n"/>
      <c r="E107" s="179" t="n">
        <v>0</v>
      </c>
      <c r="F107" s="58" t="n">
        <v>0</v>
      </c>
      <c r="G107" s="194" t="n">
        <v>0</v>
      </c>
      <c r="H107" s="231" t="n">
        <v>0</v>
      </c>
      <c r="I107" s="74">
        <f>SUM(B107:F107)</f>
        <v/>
      </c>
      <c r="J107" s="29" t="n"/>
      <c r="K107" s="51" t="n"/>
      <c r="L107" s="115" t="n"/>
      <c r="M107" s="5" t="n"/>
      <c r="N107" s="76" t="n"/>
      <c r="O107" s="76" t="n"/>
      <c r="P107" s="76" t="n"/>
      <c r="Q107" s="19" t="n"/>
      <c r="R107" s="219" t="n"/>
      <c r="S107" s="5" t="n"/>
      <c r="T107" s="5" t="n"/>
      <c r="U107" s="5" t="n"/>
      <c r="V107" s="417" t="n"/>
      <c r="W107" s="5" t="n"/>
      <c r="X107" s="5" t="n"/>
      <c r="Y107" s="5" t="n"/>
      <c r="Z107" s="5" t="n"/>
    </row>
    <row r="108" hidden="1" ht="15.75" customHeight="1">
      <c r="A108" s="409" t="n"/>
      <c r="B108" s="505" t="n"/>
      <c r="C108" s="41" t="inlineStr">
        <is>
          <t>Jordan-Aqaba</t>
        </is>
      </c>
      <c r="D108" s="245" t="n">
        <v>0</v>
      </c>
      <c r="E108" s="42" t="n">
        <v>0</v>
      </c>
      <c r="F108" s="113" t="n"/>
      <c r="G108" s="245" t="n">
        <v>0</v>
      </c>
      <c r="H108" s="246" t="n">
        <v>0</v>
      </c>
      <c r="I108" s="247">
        <f>SUM(B108:F108)</f>
        <v/>
      </c>
      <c r="J108" s="205" t="n"/>
      <c r="K108" s="51" t="n"/>
      <c r="L108" s="115" t="n"/>
      <c r="M108" s="5" t="n"/>
      <c r="N108" s="76" t="n"/>
      <c r="O108" s="76" t="n"/>
      <c r="P108" s="76" t="n"/>
      <c r="Q108" s="19" t="n"/>
      <c r="R108" s="248" t="n"/>
      <c r="S108" s="5" t="n"/>
      <c r="T108" s="5" t="n"/>
      <c r="U108" s="5" t="n"/>
      <c r="V108" s="417" t="n"/>
      <c r="W108" s="5" t="n"/>
      <c r="X108" s="5" t="n"/>
      <c r="Y108" s="5" t="n"/>
      <c r="Z108" s="5" t="n"/>
    </row>
    <row r="109" hidden="1" ht="15.75" customHeight="1" thickBot="1">
      <c r="A109" s="409" t="n"/>
      <c r="B109" s="505" t="n"/>
      <c r="C109" s="40" t="inlineStr">
        <is>
          <t>Qatar</t>
        </is>
      </c>
      <c r="D109" s="198" t="n">
        <v>0</v>
      </c>
      <c r="E109" s="45" t="n">
        <v>0</v>
      </c>
      <c r="F109" s="45" t="n">
        <v>0</v>
      </c>
      <c r="G109" s="25" t="n">
        <v>0</v>
      </c>
      <c r="H109" s="69" t="n">
        <v>0</v>
      </c>
      <c r="I109" s="232">
        <f>SUM(D109:H109)</f>
        <v/>
      </c>
      <c r="J109" s="229" t="n"/>
      <c r="K109" s="51" t="n"/>
      <c r="L109" s="160" t="n"/>
      <c r="M109" s="5" t="n"/>
      <c r="N109" s="76" t="n"/>
      <c r="O109" s="76" t="n"/>
      <c r="P109" s="76" t="n"/>
      <c r="Q109" s="19" t="n"/>
      <c r="R109" s="220" t="inlineStr">
        <is>
          <t>FEST-As /supposed to be reported by TAE (CHECK they are REPORTING)</t>
        </is>
      </c>
      <c r="S109" s="5" t="n"/>
      <c r="T109" s="5" t="n"/>
      <c r="U109" s="5" t="n"/>
      <c r="V109" s="417" t="n"/>
      <c r="W109" s="5" t="n"/>
      <c r="X109" s="5" t="n"/>
      <c r="Y109" s="5" t="n"/>
      <c r="Z109" s="5" t="n"/>
    </row>
    <row r="110" hidden="1" ht="15.75" customHeight="1">
      <c r="A110" s="409" t="n"/>
      <c r="B110" s="519" t="inlineStr">
        <is>
          <t>FEST</t>
        </is>
      </c>
      <c r="C110" s="37" t="inlineStr">
        <is>
          <t>Kuwait-Camp Buerhring</t>
        </is>
      </c>
      <c r="D110" s="44" t="n"/>
      <c r="E110" s="6" t="n">
        <v>0</v>
      </c>
      <c r="F110" s="6" t="n">
        <v>0</v>
      </c>
      <c r="G110" s="6" t="n">
        <v>0</v>
      </c>
      <c r="H110" s="6" t="n">
        <v>0</v>
      </c>
      <c r="I110" s="247">
        <f>SUM(B110:F110)</f>
        <v/>
      </c>
      <c r="J110" s="129" t="n"/>
      <c r="K110" s="51" t="inlineStr">
        <is>
          <t xml:space="preserve"> </t>
        </is>
      </c>
      <c r="L110" s="417" t="inlineStr">
        <is>
          <t xml:space="preserve"> </t>
        </is>
      </c>
      <c r="M110" s="5" t="n"/>
      <c r="N110" s="76" t="n"/>
      <c r="O110" s="76" t="n"/>
      <c r="P110" s="76" t="n"/>
      <c r="Q110" s="19" t="n"/>
      <c r="S110" s="19" t="n"/>
      <c r="T110" s="19" t="n"/>
      <c r="U110" s="19" t="n"/>
      <c r="V110" s="417" t="n"/>
      <c r="W110" s="5" t="n"/>
      <c r="X110" s="5" t="n"/>
      <c r="Y110" s="5" t="n"/>
      <c r="Z110" s="5" t="n"/>
    </row>
    <row r="111" hidden="1" ht="15.75" customHeight="1">
      <c r="A111" s="409" t="n"/>
      <c r="B111" s="505" t="n"/>
      <c r="C111" s="38" t="inlineStr">
        <is>
          <t>Iraq</t>
        </is>
      </c>
      <c r="D111" s="39" t="n">
        <v>0</v>
      </c>
      <c r="E111" s="11" t="n">
        <v>0</v>
      </c>
      <c r="F111" s="11" t="n">
        <v>0</v>
      </c>
      <c r="G111" s="11" t="n">
        <v>0</v>
      </c>
      <c r="H111" s="88" t="n">
        <v>0</v>
      </c>
      <c r="I111" s="30">
        <f>SUM(D111:H111)</f>
        <v/>
      </c>
      <c r="J111" s="15" t="n"/>
      <c r="K111" s="51" t="n"/>
      <c r="L111" s="51" t="n"/>
      <c r="M111" s="5" t="n"/>
      <c r="N111" s="76" t="n"/>
      <c r="O111" s="76" t="n"/>
      <c r="P111" s="76" t="n"/>
      <c r="Q111" s="19" t="n"/>
      <c r="R111" s="76" t="n"/>
      <c r="S111" s="19" t="n"/>
      <c r="T111" s="19" t="n"/>
      <c r="U111" s="19" t="n"/>
      <c r="V111" s="417" t="n"/>
      <c r="W111" s="5" t="n"/>
      <c r="X111" s="5" t="n"/>
      <c r="Y111" s="5" t="n"/>
      <c r="Z111" s="5" t="n"/>
    </row>
    <row r="112" hidden="1" ht="15.75" customHeight="1">
      <c r="A112" s="409" t="n"/>
      <c r="B112" s="505" t="n"/>
      <c r="C112" s="38" t="inlineStr">
        <is>
          <t>Jordan</t>
        </is>
      </c>
      <c r="D112" s="39" t="n">
        <v>0</v>
      </c>
      <c r="E112" s="11" t="n">
        <v>0</v>
      </c>
      <c r="F112" s="11" t="n">
        <v>0</v>
      </c>
      <c r="G112" s="11" t="n">
        <v>0</v>
      </c>
      <c r="H112" s="88" t="n">
        <v>0</v>
      </c>
      <c r="I112" s="30">
        <f>SUM(D112:H112)</f>
        <v/>
      </c>
      <c r="J112" s="15" t="n"/>
      <c r="K112" s="51" t="n"/>
      <c r="L112" s="51" t="n"/>
      <c r="M112" s="5" t="n"/>
      <c r="N112" s="76" t="n"/>
      <c r="O112" s="76" t="n"/>
      <c r="P112" s="76" t="n"/>
      <c r="Q112" s="19" t="n"/>
      <c r="R112" s="5" t="n"/>
      <c r="S112" s="19" t="n"/>
      <c r="T112" s="19" t="n"/>
      <c r="U112" s="19" t="n"/>
      <c r="V112" s="417" t="n"/>
      <c r="W112" s="5" t="n"/>
      <c r="X112" s="5" t="n"/>
      <c r="Y112" s="5" t="n"/>
      <c r="Z112" s="5" t="n"/>
    </row>
    <row r="113" hidden="1" ht="15.75" customHeight="1" thickBot="1">
      <c r="A113" s="409" t="n"/>
      <c r="B113" s="507" t="n"/>
      <c r="C113" s="40" t="inlineStr">
        <is>
          <t>Syria</t>
        </is>
      </c>
      <c r="D113" s="45" t="n">
        <v>0</v>
      </c>
      <c r="E113" s="25" t="n">
        <v>0</v>
      </c>
      <c r="F113" s="25" t="n">
        <v>0</v>
      </c>
      <c r="G113" s="25" t="n">
        <v>0</v>
      </c>
      <c r="H113" s="210" t="n">
        <v>0</v>
      </c>
      <c r="I113" s="63">
        <f>SUM(D113:H113)</f>
        <v/>
      </c>
      <c r="J113" s="17" t="n"/>
      <c r="K113" s="51" t="n"/>
      <c r="L113" s="51" t="n"/>
      <c r="M113" s="5" t="n"/>
      <c r="N113" s="76" t="n"/>
      <c r="O113" s="76" t="n"/>
      <c r="P113" s="76" t="n"/>
      <c r="Q113" s="19" t="n"/>
      <c r="R113" s="5" t="n"/>
      <c r="S113" s="19" t="n"/>
      <c r="T113" s="19" t="n"/>
      <c r="U113" s="19" t="n"/>
      <c r="V113" s="417" t="n"/>
      <c r="W113" s="5" t="n"/>
      <c r="X113" s="5" t="n"/>
      <c r="Y113" s="5" t="n"/>
      <c r="Z113" s="5" t="n"/>
    </row>
    <row r="114" hidden="1" ht="15.75" customHeight="1">
      <c r="A114" s="409" t="n"/>
      <c r="B114" s="520" t="inlineStr">
        <is>
          <t>FEST</t>
        </is>
      </c>
      <c r="C114" s="200" t="inlineStr">
        <is>
          <t>Iraq</t>
        </is>
      </c>
      <c r="D114" s="75" t="n">
        <v>0</v>
      </c>
      <c r="E114" s="26" t="n">
        <v>0</v>
      </c>
      <c r="F114" s="26" t="n">
        <v>0</v>
      </c>
      <c r="G114" s="26" t="n">
        <v>0</v>
      </c>
      <c r="H114" s="68" t="n">
        <v>0</v>
      </c>
      <c r="I114" s="261">
        <f>SUM(D114:H114)</f>
        <v/>
      </c>
      <c r="J114" s="204" t="n"/>
      <c r="K114" s="51" t="n"/>
      <c r="L114" s="51" t="n"/>
      <c r="M114" s="51" t="n"/>
      <c r="N114" s="51" t="n"/>
      <c r="O114" s="51" t="n"/>
      <c r="P114" s="51" t="n"/>
      <c r="Q114" s="19" t="n"/>
      <c r="R114" s="5" t="n"/>
      <c r="S114" s="19" t="n"/>
      <c r="T114" s="19" t="n"/>
      <c r="U114" s="19" t="n"/>
      <c r="V114" s="417" t="n"/>
      <c r="W114" s="5" t="n"/>
      <c r="X114" s="5" t="n"/>
      <c r="Y114" s="5" t="n"/>
      <c r="Z114" s="5" t="n"/>
    </row>
    <row r="115" hidden="1" ht="15.75" customHeight="1">
      <c r="A115" s="409" t="n"/>
      <c r="B115" s="504" t="n"/>
      <c r="C115" s="201" t="inlineStr">
        <is>
          <t>Kuwait-Camp Buerhring</t>
        </is>
      </c>
      <c r="D115" s="58" t="n"/>
      <c r="E115" s="58" t="n"/>
      <c r="F115" s="20" t="n">
        <v>0</v>
      </c>
      <c r="G115" s="20" t="n">
        <v>0</v>
      </c>
      <c r="H115" s="73" t="n">
        <v>0</v>
      </c>
      <c r="I115" s="112">
        <f>SUM(D115:H115)</f>
        <v/>
      </c>
      <c r="J115" s="205" t="n"/>
      <c r="K115" s="51" t="n"/>
      <c r="L115" s="417" t="n"/>
      <c r="M115" s="51" t="n"/>
      <c r="N115" s="51" t="n"/>
      <c r="O115" s="51" t="n"/>
      <c r="P115" s="51" t="n"/>
      <c r="Q115" s="19" t="n"/>
      <c r="R115" s="5" t="n"/>
      <c r="S115" s="19" t="n"/>
      <c r="T115" s="19" t="n"/>
      <c r="U115" s="19" t="n"/>
      <c r="V115" s="417" t="n"/>
      <c r="W115" s="5" t="n"/>
      <c r="X115" s="5" t="n"/>
      <c r="Y115" s="5" t="n"/>
      <c r="Z115" s="5" t="n"/>
    </row>
    <row r="116" hidden="1" ht="15.75" customHeight="1">
      <c r="A116" s="409" t="n"/>
      <c r="B116" s="504" t="n"/>
      <c r="C116" s="201" t="inlineStr">
        <is>
          <t>UAE</t>
        </is>
      </c>
      <c r="D116" s="186" t="n">
        <v>0</v>
      </c>
      <c r="E116" s="186" t="n">
        <v>0</v>
      </c>
      <c r="F116" s="11" t="n">
        <v>0</v>
      </c>
      <c r="G116" s="11" t="n">
        <v>0</v>
      </c>
      <c r="H116" s="88" t="n">
        <v>0</v>
      </c>
      <c r="I116" s="22">
        <f>SUM(D116:H116)</f>
        <v/>
      </c>
      <c r="J116" s="205" t="n"/>
      <c r="K116" s="51" t="n"/>
      <c r="L116" s="417" t="n"/>
      <c r="M116" s="51" t="n"/>
      <c r="N116" s="51" t="n"/>
      <c r="O116" s="51" t="n"/>
      <c r="P116" s="51" t="n"/>
      <c r="Q116" s="19" t="n"/>
      <c r="R116" s="5" t="n"/>
      <c r="S116" s="19" t="n"/>
      <c r="T116" s="19" t="n"/>
      <c r="U116" s="19" t="n"/>
      <c r="V116" s="417" t="n"/>
      <c r="W116" s="5" t="n"/>
      <c r="X116" s="5" t="n"/>
      <c r="Y116" s="5" t="n"/>
      <c r="Z116" s="5" t="n"/>
    </row>
    <row r="117" hidden="1" ht="15.75" customHeight="1">
      <c r="A117" s="409" t="n"/>
      <c r="B117" s="504" t="n"/>
      <c r="C117" s="201" t="inlineStr">
        <is>
          <t>Qatar</t>
        </is>
      </c>
      <c r="D117" s="185" t="n">
        <v>0</v>
      </c>
      <c r="E117" s="185" t="n">
        <v>0</v>
      </c>
      <c r="F117" s="20" t="n">
        <v>0</v>
      </c>
      <c r="G117" s="20" t="n">
        <v>0</v>
      </c>
      <c r="H117" s="73" t="n">
        <v>0</v>
      </c>
      <c r="I117" s="22">
        <f>SUM(D117:H117)</f>
        <v/>
      </c>
      <c r="J117" s="205" t="n"/>
      <c r="K117" s="51" t="n"/>
      <c r="L117" s="417" t="n"/>
      <c r="M117" s="51" t="n"/>
      <c r="N117" s="51" t="n"/>
      <c r="O117" s="51" t="n"/>
      <c r="P117" s="51" t="n"/>
      <c r="Q117" s="19" t="n"/>
      <c r="R117" s="138" t="inlineStr">
        <is>
          <t>565th FEST-A POC: MAJ Kelli Foley, kelli.p.foley@usace.army.mil</t>
        </is>
      </c>
      <c r="S117" s="19" t="n"/>
      <c r="T117" s="19" t="n"/>
      <c r="U117" s="19" t="n"/>
      <c r="V117" s="417" t="n"/>
      <c r="W117" s="5" t="n"/>
      <c r="X117" s="5" t="n"/>
      <c r="Y117" s="5" t="n"/>
      <c r="Z117" s="5" t="n"/>
    </row>
    <row r="118" hidden="1" ht="15.75" customHeight="1">
      <c r="A118" s="409" t="n"/>
      <c r="B118" s="504" t="n"/>
      <c r="C118" s="202" t="inlineStr">
        <is>
          <t>Syria</t>
        </is>
      </c>
      <c r="D118" s="39" t="n">
        <v>0</v>
      </c>
      <c r="E118" s="39" t="n">
        <v>0</v>
      </c>
      <c r="F118" s="20" t="n">
        <v>0</v>
      </c>
      <c r="G118" s="20" t="n">
        <v>0</v>
      </c>
      <c r="H118" s="73" t="n">
        <v>0</v>
      </c>
      <c r="I118" s="195">
        <f>SUM(D118:H118)</f>
        <v/>
      </c>
      <c r="J118" s="87" t="n"/>
      <c r="K118" s="51" t="n"/>
      <c r="L118" s="417" t="n"/>
      <c r="M118" s="51" t="n"/>
      <c r="N118" s="51" t="n"/>
      <c r="O118" s="51" t="n"/>
      <c r="P118" s="51" t="n"/>
      <c r="Q118" s="19" t="n"/>
      <c r="R118" s="5" t="n"/>
      <c r="S118" s="19" t="n"/>
      <c r="T118" s="19" t="n"/>
      <c r="U118" s="19" t="n"/>
      <c r="V118" s="417" t="n"/>
      <c r="W118" s="5" t="n"/>
      <c r="X118" s="5" t="n"/>
      <c r="Y118" s="5" t="n"/>
      <c r="Z118" s="5" t="n"/>
    </row>
    <row r="119" hidden="1" ht="15.75" customHeight="1">
      <c r="A119" s="409" t="n"/>
      <c r="B119" s="504" t="n"/>
      <c r="C119" s="202" t="inlineStr">
        <is>
          <t>Jordan</t>
        </is>
      </c>
      <c r="D119" s="186" t="n">
        <v>0</v>
      </c>
      <c r="E119" s="186" t="n">
        <v>0</v>
      </c>
      <c r="F119" s="20" t="n">
        <v>0</v>
      </c>
      <c r="G119" s="20" t="n">
        <v>0</v>
      </c>
      <c r="H119" s="73" t="n">
        <v>0</v>
      </c>
      <c r="I119" s="22">
        <f>SUM(D119:H119)</f>
        <v/>
      </c>
      <c r="J119" s="87" t="n"/>
      <c r="K119" s="51" t="n"/>
      <c r="L119" s="417" t="n"/>
      <c r="M119" s="51" t="n"/>
      <c r="N119" s="51" t="n"/>
      <c r="O119" s="51" t="n"/>
      <c r="P119" s="51" t="n"/>
      <c r="Q119" s="19" t="n"/>
      <c r="R119" s="5" t="n"/>
      <c r="S119" s="19" t="n"/>
      <c r="T119" s="19" t="n"/>
      <c r="U119" s="19" t="n"/>
      <c r="V119" s="417" t="n"/>
      <c r="W119" s="5" t="n"/>
      <c r="X119" s="5" t="n"/>
      <c r="Y119" s="5" t="n"/>
      <c r="Z119" s="5" t="n"/>
    </row>
    <row r="120" hidden="1" ht="15.75" customHeight="1">
      <c r="A120" s="409" t="n"/>
      <c r="B120" s="504" t="n"/>
      <c r="C120" s="202" t="inlineStr">
        <is>
          <t>Leave</t>
        </is>
      </c>
      <c r="D120" s="186" t="n">
        <v>0</v>
      </c>
      <c r="E120" s="186" t="n">
        <v>0</v>
      </c>
      <c r="F120" s="11" t="n">
        <v>0</v>
      </c>
      <c r="G120" s="11" t="n">
        <v>0</v>
      </c>
      <c r="H120" s="14" t="n">
        <v>0</v>
      </c>
      <c r="I120" s="30">
        <f>SUM(D120:H120)</f>
        <v/>
      </c>
      <c r="J120" s="87" t="n"/>
      <c r="K120" s="51" t="n"/>
      <c r="L120" s="417" t="n"/>
      <c r="M120" s="51" t="n"/>
      <c r="N120" s="51" t="n"/>
      <c r="O120" s="51" t="n"/>
      <c r="P120" s="51" t="n"/>
      <c r="Q120" s="19" t="n"/>
      <c r="R120" s="5" t="n"/>
      <c r="S120" s="19" t="n"/>
      <c r="T120" s="19" t="n"/>
      <c r="U120" s="19" t="n"/>
      <c r="V120" s="417" t="n"/>
      <c r="W120" s="5" t="n"/>
      <c r="X120" s="5" t="n"/>
      <c r="Y120" s="5" t="n"/>
      <c r="Z120" s="5" t="n"/>
    </row>
    <row r="121" hidden="1" ht="15.75" customHeight="1" thickBot="1">
      <c r="A121" s="409" t="n"/>
      <c r="B121" s="503" t="n"/>
      <c r="C121" s="203" t="inlineStr">
        <is>
          <t>TW (CONUS)</t>
        </is>
      </c>
      <c r="D121" s="114" t="n">
        <v>0</v>
      </c>
      <c r="E121" s="253" t="n"/>
      <c r="F121" s="140" t="n">
        <v>0</v>
      </c>
      <c r="G121" s="140" t="n">
        <v>0</v>
      </c>
      <c r="H121" s="141" t="n">
        <v>0</v>
      </c>
      <c r="I121" s="142" t="n">
        <v>0</v>
      </c>
      <c r="J121" s="112">
        <f>SUM(D121:H121)</f>
        <v/>
      </c>
      <c r="K121" s="51" t="n"/>
      <c r="L121" s="417" t="n"/>
      <c r="M121" s="51" t="n"/>
      <c r="N121" s="51" t="n"/>
      <c r="O121" s="51" t="n"/>
      <c r="P121" s="51" t="n"/>
      <c r="Q121" s="19" t="n"/>
      <c r="R121" s="5" t="n"/>
      <c r="S121" s="19" t="n"/>
      <c r="T121" s="19" t="n"/>
      <c r="U121" s="19" t="n"/>
      <c r="V121" s="417" t="n"/>
      <c r="W121" s="5" t="n"/>
      <c r="X121" s="5" t="n"/>
      <c r="Y121" s="5" t="n"/>
      <c r="Z121" s="5" t="n"/>
    </row>
    <row r="122" ht="15.75" customHeight="1" thickBot="1">
      <c r="A122" s="409" t="n"/>
      <c r="B122" s="409" t="n"/>
      <c r="C122" s="211" t="n"/>
      <c r="D122" s="32" t="inlineStr">
        <is>
          <t>MIL</t>
        </is>
      </c>
      <c r="E122" s="32" t="inlineStr">
        <is>
          <t>CIV</t>
        </is>
      </c>
      <c r="F122" s="32" t="inlineStr">
        <is>
          <t>KTR</t>
        </is>
      </c>
      <c r="G122" s="32" t="inlineStr">
        <is>
          <t>FSN</t>
        </is>
      </c>
      <c r="H122" s="32" t="inlineStr">
        <is>
          <t>CSF</t>
        </is>
      </c>
      <c r="I122" s="47" t="inlineStr">
        <is>
          <t>OCONUS (BOG)</t>
        </is>
      </c>
      <c r="J122" s="47" t="inlineStr">
        <is>
          <t>CONUS (BOG)</t>
        </is>
      </c>
      <c r="K122" s="48" t="n"/>
      <c r="L122" s="51" t="n"/>
      <c r="M122" s="5" t="n"/>
      <c r="Q122" s="19" t="n"/>
      <c r="U122" s="5" t="n"/>
      <c r="V122" s="409" t="n"/>
    </row>
    <row r="123" ht="15.75" customHeight="1" thickBot="1">
      <c r="A123" s="409" t="n"/>
      <c r="B123" s="409" t="n"/>
      <c r="C123" s="33" t="inlineStr">
        <is>
          <t>TOTAL</t>
        </is>
      </c>
      <c r="D123" s="67">
        <f>SUM(D67:D121)+D58+D60+D61+D63+D65</f>
        <v/>
      </c>
      <c r="E123" s="67">
        <f>SUM(E67:E121)+E58+E60+E61+E63+E65</f>
        <v/>
      </c>
      <c r="F123" s="67">
        <f>SUM(F67:F121)+F58+F60+F63+F65+F61</f>
        <v/>
      </c>
      <c r="G123" s="67">
        <f>SUM(G67:G121)+G65+G63+G60+G58</f>
        <v/>
      </c>
      <c r="H123" s="114">
        <f>SUM(H67:H121)+H65+H63+H60+H58</f>
        <v/>
      </c>
      <c r="I123" s="67">
        <f>SUM(I67:I121)+I58+I60+I61+I63+I65</f>
        <v/>
      </c>
      <c r="J123" s="209">
        <f>SUM(J67:J121,J65,J63,J60:J61,J58)</f>
        <v/>
      </c>
      <c r="K123" s="3" t="n"/>
      <c r="L123" s="51" t="n"/>
      <c r="M123" s="5" t="n"/>
      <c r="Q123" s="19" t="n"/>
      <c r="U123" s="53" t="n"/>
      <c r="V123" s="409" t="n"/>
    </row>
    <row r="124" ht="15.75" customHeight="1">
      <c r="A124" s="409" t="n"/>
      <c r="B124" s="409" t="n"/>
      <c r="C124" s="49" t="n"/>
      <c r="D124" s="50" t="n"/>
      <c r="E124" s="50" t="n"/>
      <c r="F124" s="50" t="n"/>
      <c r="G124" s="50" t="n"/>
      <c r="H124" s="4" t="n"/>
      <c r="I124" s="50" t="n"/>
      <c r="J124" s="13" t="n"/>
      <c r="K124" s="4" t="n"/>
      <c r="L124" s="51" t="n"/>
      <c r="M124" s="5" t="n"/>
      <c r="N124" s="5" t="n"/>
      <c r="O124" s="5" t="n"/>
      <c r="P124" s="5" t="n"/>
      <c r="Q124" s="19" t="n"/>
      <c r="S124" s="51" t="n"/>
      <c r="T124" s="5" t="n"/>
      <c r="U124" s="5" t="n"/>
      <c r="V124" s="409" t="n"/>
    </row>
    <row r="125" hidden="1" ht="15.75" customHeight="1" thickBot="1">
      <c r="A125" s="409" t="n"/>
      <c r="B125" s="409" t="n"/>
      <c r="C125" s="521" t="inlineStr">
        <is>
          <t>Total CONUS Includes TAM Dist HQ, TAD, LNOs and TDY (other)</t>
        </is>
      </c>
      <c r="D125" s="509" t="n"/>
      <c r="E125" s="509" t="n"/>
      <c r="F125" s="509" t="n"/>
      <c r="G125" s="509" t="n"/>
      <c r="H125" s="509" t="n"/>
      <c r="I125" s="509" t="n"/>
      <c r="J125" s="510" t="n"/>
      <c r="K125" s="441" t="n"/>
      <c r="M125" s="51" t="n"/>
      <c r="N125" s="51" t="n"/>
      <c r="O125" s="51" t="n"/>
      <c r="P125" s="51" t="n"/>
      <c r="Q125" s="51" t="n"/>
      <c r="R125" s="51" t="n"/>
      <c r="S125" s="51" t="n"/>
      <c r="T125" s="51" t="n"/>
      <c r="U125" s="51" t="n"/>
      <c r="V125" s="409" t="n"/>
    </row>
    <row r="126" hidden="1" ht="15.75" customHeight="1" thickBot="1">
      <c r="A126" s="409" t="n"/>
      <c r="B126" s="409" t="n"/>
      <c r="C126" s="90" t="n"/>
      <c r="D126" s="32" t="inlineStr">
        <is>
          <t>MIL</t>
        </is>
      </c>
      <c r="E126" s="32" t="inlineStr">
        <is>
          <t>CIV</t>
        </is>
      </c>
      <c r="F126" s="32" t="inlineStr">
        <is>
          <t>KTR</t>
        </is>
      </c>
      <c r="G126" s="32" t="inlineStr">
        <is>
          <t>FSN</t>
        </is>
      </c>
      <c r="H126" s="61" t="inlineStr">
        <is>
          <t>CSF</t>
        </is>
      </c>
      <c r="I126" s="473" t="inlineStr">
        <is>
          <t>OCONUS (BOG)</t>
        </is>
      </c>
      <c r="J126" s="473" t="inlineStr">
        <is>
          <t>CONUS (BOG)</t>
        </is>
      </c>
      <c r="K126" s="452" t="n"/>
      <c r="M126" s="51" t="n"/>
      <c r="N126" s="51" t="n"/>
      <c r="O126" s="51" t="n"/>
      <c r="P126" s="51" t="n"/>
      <c r="Q126" s="51" t="n"/>
      <c r="R126" s="51" t="n"/>
      <c r="S126" s="51" t="n"/>
      <c r="T126" s="51" t="n"/>
      <c r="U126" s="51" t="n"/>
      <c r="V126" s="409" t="n"/>
    </row>
    <row r="127" hidden="1" ht="15.75" customHeight="1" thickBot="1">
      <c r="A127" s="409" t="n"/>
      <c r="B127" s="409" t="n"/>
      <c r="C127" s="52" t="inlineStr">
        <is>
          <t>Section One TOTAL</t>
        </is>
      </c>
      <c r="D127" s="102">
        <f>D51</f>
        <v/>
      </c>
      <c r="E127" s="102">
        <f>E51</f>
        <v/>
      </c>
      <c r="F127" s="102">
        <f>F51</f>
        <v/>
      </c>
      <c r="G127" s="102">
        <f>G51</f>
        <v/>
      </c>
      <c r="H127" s="126">
        <f>H51</f>
        <v/>
      </c>
      <c r="I127" s="176">
        <f>I51</f>
        <v/>
      </c>
      <c r="J127" s="176">
        <f>J51</f>
        <v/>
      </c>
      <c r="K127" s="4" t="n"/>
      <c r="L127" s="4" t="n"/>
      <c r="M127" s="51" t="n"/>
      <c r="N127" s="51" t="n"/>
      <c r="O127" s="51" t="n"/>
      <c r="P127" s="51" t="n"/>
      <c r="Q127" s="51" t="n"/>
      <c r="R127" s="51" t="n"/>
      <c r="S127" s="51" t="n"/>
      <c r="T127" s="409" t="n"/>
      <c r="U127" s="409" t="n"/>
    </row>
    <row r="128" hidden="1" ht="15.75" customHeight="1" thickBot="1">
      <c r="A128" s="409" t="n"/>
      <c r="B128" s="409" t="n"/>
      <c r="C128" s="33" t="inlineStr">
        <is>
          <t>Section Two TOTAL</t>
        </is>
      </c>
      <c r="D128" s="67">
        <f>D123</f>
        <v/>
      </c>
      <c r="E128" s="67">
        <f>E123</f>
        <v/>
      </c>
      <c r="F128" s="67">
        <f>F123</f>
        <v/>
      </c>
      <c r="G128" s="67">
        <f>G123</f>
        <v/>
      </c>
      <c r="H128" s="114">
        <f>H123</f>
        <v/>
      </c>
      <c r="I128" s="97">
        <f>I123</f>
        <v/>
      </c>
      <c r="J128" s="97">
        <f>J123</f>
        <v/>
      </c>
      <c r="K128" s="93" t="n"/>
      <c r="L128" s="4" t="n"/>
      <c r="M128" s="9" t="n"/>
      <c r="N128" s="78" t="n"/>
      <c r="O128" s="78" t="n"/>
      <c r="P128" s="78" t="n"/>
      <c r="Q128" s="78" t="n"/>
      <c r="R128" s="51" t="n"/>
      <c r="S128" s="51" t="n"/>
      <c r="T128" s="409" t="n"/>
      <c r="U128" s="409" t="n"/>
    </row>
    <row r="129" hidden="1" ht="15.75" customHeight="1" thickBot="1">
      <c r="A129" s="409" t="n"/>
      <c r="B129" s="409" t="n"/>
      <c r="C129" s="52" t="inlineStr">
        <is>
          <t>Section Three TOTAL</t>
        </is>
      </c>
      <c r="D129" s="102">
        <f>SUM(D127:D128)</f>
        <v/>
      </c>
      <c r="E129" s="102">
        <f>SUM(E127:E128)</f>
        <v/>
      </c>
      <c r="F129" s="102">
        <f>SUM(F127:F128)</f>
        <v/>
      </c>
      <c r="G129" s="102">
        <f>SUM(G127:G128)</f>
        <v/>
      </c>
      <c r="H129" s="126">
        <f>SUM(H127:H128)</f>
        <v/>
      </c>
      <c r="I129" s="166">
        <f>SUM(I127:I128)</f>
        <v/>
      </c>
      <c r="J129" s="166">
        <f>SUM(J127:J128)</f>
        <v/>
      </c>
      <c r="K129" s="93" t="n"/>
      <c r="L129" s="93" t="n"/>
      <c r="M129" s="51" t="n"/>
      <c r="N129" s="51" t="n"/>
      <c r="O129" s="51" t="n"/>
      <c r="P129" s="51" t="n"/>
      <c r="Q129" s="51" t="n"/>
      <c r="R129" s="51" t="n"/>
      <c r="S129" s="51" t="n"/>
      <c r="T129" s="409" t="n"/>
      <c r="U129" s="409" t="n"/>
    </row>
    <row r="130" hidden="1" ht="15.75" customHeight="1" thickBot="1">
      <c r="A130" s="409" t="n"/>
      <c r="B130" s="409" t="n"/>
      <c r="C130" s="522" t="n"/>
      <c r="D130" s="509" t="n"/>
      <c r="E130" s="509" t="n"/>
      <c r="F130" s="509" t="n"/>
      <c r="G130" s="509" t="n"/>
      <c r="H130" s="509" t="n"/>
      <c r="I130" s="509" t="n"/>
      <c r="J130" s="510" t="n"/>
      <c r="K130" s="453" t="n"/>
      <c r="M130" s="51" t="n"/>
      <c r="N130" s="51" t="n"/>
      <c r="O130" s="51" t="n"/>
      <c r="P130" s="51" t="n"/>
      <c r="Q130" s="51" t="n"/>
      <c r="R130" s="51" t="n"/>
      <c r="S130" s="51" t="n"/>
      <c r="T130" s="409" t="n"/>
      <c r="U130" s="409" t="n"/>
    </row>
    <row r="131" hidden="1" ht="15.6" customHeight="1" thickBot="1">
      <c r="A131" s="409" t="n"/>
      <c r="B131" s="409" t="n"/>
      <c r="C131" s="49" t="n"/>
      <c r="D131" s="50" t="n"/>
      <c r="E131" s="50" t="n"/>
      <c r="F131" s="50" t="n"/>
      <c r="G131" s="50" t="n"/>
      <c r="H131" s="4" t="n"/>
      <c r="I131" s="50" t="n"/>
      <c r="J131" s="13" t="n"/>
      <c r="K131" s="4" t="n"/>
      <c r="L131" s="94" t="n"/>
      <c r="M131" s="51" t="n"/>
      <c r="N131" s="51" t="n"/>
      <c r="O131" s="51" t="n"/>
      <c r="P131" s="51" t="n"/>
      <c r="Q131" s="51" t="n"/>
      <c r="R131" s="51" t="n"/>
      <c r="S131" s="51" t="n"/>
      <c r="T131" s="409" t="n"/>
      <c r="U131" s="409" t="n"/>
    </row>
    <row r="132" hidden="1" ht="15.75" customHeight="1">
      <c r="A132" s="409" t="n"/>
      <c r="B132" s="409" t="n"/>
      <c r="C132" s="523" t="inlineStr">
        <is>
          <t xml:space="preserve">SECTION THREE      TOTAL (SWD + EAD) BY AREA (BOG) AS OF 1100 ROMEO </t>
        </is>
      </c>
      <c r="D132" s="524" t="n"/>
      <c r="E132" s="524" t="n"/>
      <c r="F132" s="524" t="n"/>
      <c r="G132" s="524" t="n"/>
      <c r="H132" s="524" t="n"/>
      <c r="I132" s="524" t="n"/>
      <c r="J132" s="525">
        <f>TODAY()</f>
        <v/>
      </c>
      <c r="K132" s="51" t="n"/>
      <c r="L132" s="51" t="n"/>
      <c r="M132" s="51" t="n"/>
      <c r="N132" s="51" t="n"/>
      <c r="O132" s="5" t="n"/>
      <c r="P132" s="51" t="n"/>
      <c r="Q132" s="409" t="n"/>
    </row>
    <row r="133" hidden="1" ht="15.75" customHeight="1" thickBot="1">
      <c r="A133" s="409" t="n"/>
      <c r="B133" s="409" t="n"/>
      <c r="C133" s="507" t="n"/>
      <c r="D133" s="526" t="n"/>
      <c r="E133" s="526" t="n"/>
      <c r="F133" s="526" t="n"/>
      <c r="G133" s="526" t="n"/>
      <c r="H133" s="526" t="n"/>
      <c r="I133" s="526" t="n"/>
      <c r="J133" s="527" t="n"/>
      <c r="K133" s="51" t="n"/>
      <c r="L133" s="51" t="n"/>
      <c r="M133" s="51" t="n"/>
      <c r="N133" s="51" t="n"/>
      <c r="O133" s="5" t="n"/>
      <c r="P133" s="51" t="n"/>
      <c r="Q133" s="409" t="n"/>
    </row>
    <row r="134" hidden="1" ht="31.5" customHeight="1" thickBot="1">
      <c r="A134" s="409" t="n"/>
      <c r="B134" s="409" t="n"/>
      <c r="C134" s="54" t="inlineStr">
        <is>
          <t>LOCATION</t>
        </is>
      </c>
      <c r="D134" s="55" t="inlineStr">
        <is>
          <t>MIL</t>
        </is>
      </c>
      <c r="E134" s="55" t="inlineStr">
        <is>
          <t>CIV</t>
        </is>
      </c>
      <c r="F134" s="55" t="inlineStr">
        <is>
          <t>KTR</t>
        </is>
      </c>
      <c r="G134" s="55" t="inlineStr">
        <is>
          <t>FSN</t>
        </is>
      </c>
      <c r="H134" s="89" t="inlineStr">
        <is>
          <t>CSF</t>
        </is>
      </c>
      <c r="I134" s="473" t="inlineStr">
        <is>
          <t>Total OCONUS</t>
        </is>
      </c>
      <c r="J134" s="56" t="inlineStr">
        <is>
          <t>Total CONUS</t>
        </is>
      </c>
      <c r="K134" s="51" t="n"/>
      <c r="L134" s="51" t="n"/>
      <c r="M134" s="51" t="n"/>
      <c r="N134" s="51" t="n"/>
      <c r="O134" s="51" t="n"/>
      <c r="P134" s="51" t="n"/>
      <c r="Q134" s="409" t="n"/>
    </row>
    <row r="135" hidden="1" ht="15.75" customHeight="1">
      <c r="A135" s="409" t="n"/>
      <c r="B135" s="409" t="n"/>
      <c r="C135" s="278" t="inlineStr">
        <is>
          <t>Israel</t>
        </is>
      </c>
      <c r="D135" s="44">
        <f>D13</f>
        <v/>
      </c>
      <c r="E135" s="44">
        <f>E13</f>
        <v/>
      </c>
      <c r="F135" s="43">
        <f>F13</f>
        <v/>
      </c>
      <c r="G135" s="44">
        <f>G13</f>
        <v/>
      </c>
      <c r="H135" s="43">
        <f>H13</f>
        <v/>
      </c>
      <c r="I135" s="279">
        <f>SUM(D135:H135)</f>
        <v/>
      </c>
      <c r="J135" s="280" t="n"/>
      <c r="K135" s="51" t="n"/>
      <c r="L135" s="51" t="n"/>
      <c r="M135" s="51" t="n"/>
      <c r="N135" s="51" t="n"/>
      <c r="O135" s="51" t="n"/>
      <c r="P135" s="51" t="n"/>
      <c r="Q135" s="409" t="n"/>
    </row>
    <row r="136" hidden="1" ht="15.75" customHeight="1">
      <c r="A136" s="409" t="n"/>
      <c r="B136" s="409" t="n"/>
      <c r="C136" s="281" t="n"/>
      <c r="D136" s="271" t="n"/>
      <c r="E136" s="271" t="n"/>
      <c r="F136" s="271" t="n"/>
      <c r="G136" s="271" t="n"/>
      <c r="H136" s="271" t="n"/>
      <c r="I136" s="272" t="n"/>
      <c r="J136" s="282" t="n"/>
      <c r="K136" s="51" t="n"/>
      <c r="L136" s="51" t="n"/>
      <c r="M136" s="51" t="n"/>
      <c r="N136" s="51" t="n"/>
      <c r="O136" s="51" t="n"/>
      <c r="P136" s="51" t="n"/>
      <c r="Q136" s="409" t="n"/>
    </row>
    <row r="137" hidden="1" ht="15.75" customHeight="1">
      <c r="A137" s="409" t="n"/>
      <c r="B137" s="409" t="n"/>
      <c r="C137" s="57" t="inlineStr">
        <is>
          <t>Iraq</t>
        </is>
      </c>
      <c r="D137" s="58">
        <f>D23+D24+D25+D26+D27+D68+D69+D70+D87+D88+D89+D104+D106+D107</f>
        <v/>
      </c>
      <c r="E137" s="58">
        <f>E23+E24+E25+E26+E27+E68+E69+E70+E87+E88+E89+E104+E106+E107</f>
        <v/>
      </c>
      <c r="F137" s="58">
        <f>F23+F24+F25+F26+F27+F68+F69+F70+F87+F88+F89+F104+F106+F107</f>
        <v/>
      </c>
      <c r="G137" s="58">
        <f>G23+G24+G25+G26+G27+G68+G69+G70+G87+G88+G89+G104+G106+G107</f>
        <v/>
      </c>
      <c r="H137" s="39">
        <f>H23+H24+H25+H26+H27+H68+H69+H70+H87+H88+H89+H104+H106+H107</f>
        <v/>
      </c>
      <c r="I137" s="58">
        <f>SUM(D137:H137)</f>
        <v/>
      </c>
      <c r="J137" s="130" t="n"/>
      <c r="K137" s="9" t="n"/>
      <c r="L137" s="9" t="n"/>
      <c r="M137" s="9" t="n"/>
      <c r="N137" s="9" t="n"/>
      <c r="O137" s="51" t="n"/>
      <c r="P137" s="51" t="n"/>
      <c r="Q137" s="409" t="n"/>
    </row>
    <row r="138" hidden="1" ht="15.75" customHeight="1">
      <c r="A138" s="409" t="n"/>
      <c r="B138" s="409" t="n"/>
      <c r="C138" s="449" t="n"/>
      <c r="D138" s="528" t="n"/>
      <c r="E138" s="528" t="n"/>
      <c r="F138" s="528" t="n"/>
      <c r="G138" s="528" t="n"/>
      <c r="H138" s="528" t="n"/>
      <c r="I138" s="528" t="n"/>
      <c r="J138" s="529" t="n"/>
      <c r="K138" s="51" t="n"/>
      <c r="L138" s="51" t="n"/>
      <c r="M138" s="51" t="n"/>
      <c r="N138" s="51" t="n"/>
      <c r="O138" s="51" t="n"/>
      <c r="P138" s="51" t="n"/>
      <c r="Q138" s="409" t="n"/>
    </row>
    <row r="139" hidden="1" ht="15.75" customHeight="1">
      <c r="A139" s="409" t="n"/>
      <c r="B139" s="409" t="n"/>
      <c r="C139" s="283" t="inlineStr">
        <is>
          <t>Kazakhstan</t>
        </is>
      </c>
      <c r="D139" s="197">
        <f>D22+D58+D60+D63+D86</f>
        <v/>
      </c>
      <c r="E139" s="197">
        <f>E22+E58+E60+E63+E86</f>
        <v/>
      </c>
      <c r="F139" s="197">
        <f>F22+F58+F60+F63+F86</f>
        <v/>
      </c>
      <c r="G139" s="197">
        <f>G22+G58+G60+G63+G86</f>
        <v/>
      </c>
      <c r="H139" s="197">
        <f>H22+H58+H60+H63+H86</f>
        <v/>
      </c>
      <c r="I139" s="197">
        <f>SUM(D139:H139)</f>
        <v/>
      </c>
      <c r="J139" s="130" t="n"/>
      <c r="O139" s="51" t="n"/>
      <c r="P139" s="51" t="n"/>
      <c r="Q139" s="409" t="n"/>
    </row>
    <row r="140" hidden="1" ht="15.75" customHeight="1">
      <c r="A140" s="409" t="n"/>
      <c r="B140" s="409" t="n"/>
      <c r="C140" s="449" t="n"/>
      <c r="D140" s="273" t="n"/>
      <c r="E140" s="273" t="n"/>
      <c r="F140" s="273" t="n"/>
      <c r="G140" s="273" t="n"/>
      <c r="H140" s="273" t="n"/>
      <c r="I140" s="273" t="n"/>
      <c r="J140" s="285" t="n"/>
      <c r="O140" s="51" t="n"/>
      <c r="P140" s="51" t="n"/>
      <c r="Q140" s="409" t="n"/>
    </row>
    <row r="141" hidden="1" ht="15.75" customHeight="1">
      <c r="A141" s="409" t="n"/>
      <c r="B141" s="409" t="n"/>
      <c r="C141" s="286" t="inlineStr">
        <is>
          <t>Kyrgyzstan</t>
        </is>
      </c>
      <c r="D141" s="197" t="n"/>
      <c r="E141" s="39">
        <f>E6</f>
        <v/>
      </c>
      <c r="F141" s="39">
        <f>F2</f>
        <v/>
      </c>
      <c r="G141" s="197" t="n"/>
      <c r="H141" s="197" t="n"/>
      <c r="I141" s="58">
        <f>SUM(D141:H141)</f>
        <v/>
      </c>
      <c r="J141" s="130" t="n"/>
      <c r="O141" s="51" t="n"/>
      <c r="P141" s="51" t="n"/>
      <c r="Q141" s="409" t="n"/>
    </row>
    <row r="142" hidden="1" ht="15.75" customHeight="1">
      <c r="A142" s="409" t="n"/>
      <c r="B142" s="409" t="n"/>
      <c r="C142" s="449" t="n"/>
      <c r="D142" s="528" t="n"/>
      <c r="E142" s="528" t="n"/>
      <c r="F142" s="528" t="n"/>
      <c r="G142" s="528" t="n"/>
      <c r="H142" s="528" t="n"/>
      <c r="I142" s="528" t="n"/>
      <c r="J142" s="529" t="n"/>
      <c r="K142" s="51" t="n"/>
      <c r="L142" s="51" t="n"/>
      <c r="M142" s="51" t="n"/>
      <c r="N142" s="51" t="n"/>
      <c r="O142" s="51" t="n"/>
      <c r="P142" s="51" t="n"/>
      <c r="Q142" s="409" t="n"/>
    </row>
    <row r="143" hidden="1" ht="15.75" customHeight="1">
      <c r="A143" s="409" t="n"/>
      <c r="B143" s="409" t="n"/>
      <c r="C143" s="283" t="inlineStr">
        <is>
          <t>Kuwait</t>
        </is>
      </c>
      <c r="D143" s="58">
        <f>D12+D28+D29+D61+D76+D77+D78+D90+D102+D105+D110+D115</f>
        <v/>
      </c>
      <c r="E143" s="58">
        <f>E12+E28+E29+E61+E76+E77+E78+E90+E102+E105+E110+E115</f>
        <v/>
      </c>
      <c r="F143" s="179">
        <f>F12+F28+F29+F61+F76+F77+F78+F90+F102+F105+F110+F115</f>
        <v/>
      </c>
      <c r="G143" s="58">
        <f>G12+G28+G29+G61+G76+G77+G78+G90+G102+G105+G110+G115</f>
        <v/>
      </c>
      <c r="H143" s="39">
        <f>H12+H28+H29+H61+H76+H77+H78+H90+H102+H105+H110+H115</f>
        <v/>
      </c>
      <c r="I143" s="58">
        <f>SUM(D143:H143)</f>
        <v/>
      </c>
      <c r="J143" s="287" t="n"/>
      <c r="K143" s="51" t="n"/>
      <c r="L143" s="51" t="n"/>
      <c r="M143" s="51" t="n"/>
      <c r="N143" s="51" t="n"/>
      <c r="O143" s="51" t="n"/>
      <c r="P143" s="51" t="n"/>
      <c r="Q143" s="409" t="n"/>
    </row>
    <row r="144" hidden="1" ht="15.75" customHeight="1">
      <c r="A144" s="409" t="n"/>
      <c r="B144" s="409" t="n"/>
      <c r="C144" s="449" t="n"/>
      <c r="D144" s="528" t="n"/>
      <c r="E144" s="528" t="n"/>
      <c r="F144" s="528" t="n"/>
      <c r="G144" s="528" t="n"/>
      <c r="H144" s="528" t="n"/>
      <c r="I144" s="528" t="n"/>
      <c r="J144" s="529" t="n"/>
      <c r="K144" s="51" t="n"/>
      <c r="L144" s="51" t="n"/>
      <c r="M144" s="51" t="n"/>
      <c r="N144" s="51" t="n"/>
      <c r="O144" s="51" t="n"/>
      <c r="P144" s="51" t="n"/>
    </row>
    <row r="145" hidden="1" ht="15.75" customHeight="1">
      <c r="A145" s="409" t="n"/>
      <c r="B145" s="409" t="n"/>
      <c r="C145" s="57" t="inlineStr">
        <is>
          <t>Jordan</t>
        </is>
      </c>
      <c r="D145" s="58">
        <f>D11+D65+D71+D72+D73+D74+D75+D100+D108+D112+D119</f>
        <v/>
      </c>
      <c r="E145" s="167">
        <f>E11+E65+E71+E72+E73+E74+E75+E100+E108+E112+E119</f>
        <v/>
      </c>
      <c r="F145" s="167">
        <f>F11+F65+F71+F72+F73+F74+F75+F100+F108+F112+F119</f>
        <v/>
      </c>
      <c r="G145" s="167">
        <f>G11+G65+G71+G72+G73+G74+G75+G100+G108+G112+G119</f>
        <v/>
      </c>
      <c r="H145" s="39">
        <f>H11+H65+H71+H72+H73+H74+H75+H100+H108+H112+H119</f>
        <v/>
      </c>
      <c r="I145" s="58">
        <f>SUM(D145:H145)</f>
        <v/>
      </c>
      <c r="J145" s="130" t="n"/>
      <c r="K145" s="51" t="n"/>
      <c r="L145" s="51" t="n"/>
      <c r="M145" s="51" t="n"/>
      <c r="N145" s="51" t="n"/>
      <c r="O145" s="51" t="n"/>
      <c r="P145" s="51" t="n"/>
    </row>
    <row r="146" hidden="1" ht="15.75" customHeight="1">
      <c r="A146" s="409" t="n"/>
      <c r="B146" s="409" t="n"/>
      <c r="C146" s="57" t="inlineStr">
        <is>
          <t>UAE</t>
        </is>
      </c>
      <c r="D146" s="39">
        <f>D7+ D16+D82+ D92+D116</f>
        <v/>
      </c>
      <c r="E146" s="186">
        <f>E7+ E16+E82+ E92+E116</f>
        <v/>
      </c>
      <c r="F146" s="186">
        <f>F7+ F16+F82+ F92+F116</f>
        <v/>
      </c>
      <c r="G146" s="58">
        <f>G7+ G16+G82+ G92+G116</f>
        <v/>
      </c>
      <c r="H146" s="186">
        <f>H7+ H16+H82+ H92+H116</f>
        <v/>
      </c>
      <c r="I146" s="58">
        <f>SUM(D146:H146)</f>
        <v/>
      </c>
      <c r="J146" s="130" t="n"/>
      <c r="K146" s="51" t="n"/>
      <c r="L146" s="51" t="n"/>
      <c r="M146" s="51" t="n"/>
      <c r="N146" s="51" t="n"/>
      <c r="O146" s="51" t="n"/>
      <c r="P146" s="51" t="n"/>
    </row>
    <row r="147" hidden="1" ht="15.75" customHeight="1">
      <c r="A147" s="409" t="n"/>
      <c r="B147" s="409" t="n"/>
      <c r="C147" s="57" t="inlineStr">
        <is>
          <t>Egypt</t>
        </is>
      </c>
      <c r="D147" s="11">
        <f>D10+D67</f>
        <v/>
      </c>
      <c r="E147" s="28">
        <f>E10+E67</f>
        <v/>
      </c>
      <c r="F147" s="11">
        <f>F10+F67</f>
        <v/>
      </c>
      <c r="G147" s="58">
        <f>G10+G67</f>
        <v/>
      </c>
      <c r="H147" s="186">
        <f>H10+H67</f>
        <v/>
      </c>
      <c r="I147" s="58">
        <f>SUM(D147:H147)</f>
        <v/>
      </c>
      <c r="J147" s="130" t="n"/>
      <c r="K147" s="51" t="n"/>
      <c r="L147" s="51" t="n"/>
      <c r="M147" s="51" t="n"/>
      <c r="N147" s="51" t="n"/>
      <c r="O147" s="51" t="n"/>
      <c r="P147" s="51" t="n"/>
    </row>
    <row r="148" hidden="1" ht="15.75" customHeight="1">
      <c r="A148" s="409" t="n"/>
      <c r="B148" s="409" t="n"/>
      <c r="C148" s="57" t="inlineStr">
        <is>
          <t>Qatar</t>
        </is>
      </c>
      <c r="D148" s="39">
        <f>D5+D14+D34+D85+D93+D109+D117</f>
        <v/>
      </c>
      <c r="E148" s="58">
        <f>E5+E14+E85+E93+E109+E117</f>
        <v/>
      </c>
      <c r="F148" s="58">
        <f>F5+F14+F85+F93+F109+F117</f>
        <v/>
      </c>
      <c r="G148" s="58">
        <f>G5+G14+G85+G93+G109+G117</f>
        <v/>
      </c>
      <c r="H148" s="58">
        <f>H5+H14+H85+H93+H109+H117</f>
        <v/>
      </c>
      <c r="I148" s="58">
        <f>SUM(D148:H148)</f>
        <v/>
      </c>
      <c r="J148" s="287" t="n"/>
      <c r="K148" s="51" t="n"/>
      <c r="L148" s="51" t="n"/>
      <c r="M148" s="51" t="n"/>
      <c r="N148" s="51" t="n"/>
      <c r="O148" s="51" t="n"/>
      <c r="P148" s="51" t="n"/>
    </row>
    <row r="149" hidden="1" ht="15.75" customHeight="1">
      <c r="A149" s="409" t="n"/>
      <c r="B149" s="409" t="n"/>
      <c r="C149" s="59" t="inlineStr">
        <is>
          <t>Bahrain</t>
        </is>
      </c>
      <c r="D149" s="39">
        <f>D9</f>
        <v/>
      </c>
      <c r="E149" s="58">
        <f>E9</f>
        <v/>
      </c>
      <c r="F149" s="39">
        <f>F9</f>
        <v/>
      </c>
      <c r="G149" s="58">
        <f>G9</f>
        <v/>
      </c>
      <c r="H149" s="39">
        <f>H9</f>
        <v/>
      </c>
      <c r="I149" s="58">
        <f>SUM(D149:H149)</f>
        <v/>
      </c>
      <c r="J149" s="130" t="n"/>
      <c r="K149" s="51" t="n"/>
      <c r="L149" s="51" t="n"/>
      <c r="M149" s="51" t="n"/>
      <c r="N149" s="51" t="n"/>
      <c r="O149" s="51" t="n"/>
      <c r="P149" s="51" t="n"/>
    </row>
    <row r="150" hidden="1" ht="15.75" customHeight="1">
      <c r="B150" s="409" t="n"/>
      <c r="C150" s="59" t="inlineStr">
        <is>
          <t>Saudi Arabia</t>
        </is>
      </c>
      <c r="D150" s="58">
        <f>D15+D33+D80+D91+D103</f>
        <v/>
      </c>
      <c r="E150" s="58">
        <f>E15+E33+E80+E91+E103</f>
        <v/>
      </c>
      <c r="F150" s="58">
        <f>F15+F33+F80+F91+F103</f>
        <v/>
      </c>
      <c r="G150" s="39">
        <f>G15+G33+G80+G91+G103</f>
        <v/>
      </c>
      <c r="H150" s="39">
        <f>H15+H33+H80+H91+H103</f>
        <v/>
      </c>
      <c r="I150" s="58">
        <f>SUM(D150:H150)</f>
        <v/>
      </c>
      <c r="J150" s="130" t="n"/>
      <c r="O150" s="51" t="n"/>
    </row>
    <row r="151" hidden="1" ht="15.6" customHeight="1" thickBot="1">
      <c r="B151" s="409" t="n"/>
      <c r="C151" s="65" t="inlineStr">
        <is>
          <t>Syria</t>
        </is>
      </c>
      <c r="D151" s="258">
        <f>D30+D31+D32+D83+D94+D95+D96+D97+D98+D113+D118</f>
        <v/>
      </c>
      <c r="E151" s="45">
        <f>E30+E31+E32+E83+E94+E95+E96+E97+E98+E113+E118</f>
        <v/>
      </c>
      <c r="F151" s="258">
        <f>F30+F31+F32+F83+F94+F95+F96+F97+F98+F113+F118</f>
        <v/>
      </c>
      <c r="G151" s="258">
        <f>G30+G31+G32+G83+G94+G95+G96+G97+G98+G113+G118</f>
        <v/>
      </c>
      <c r="H151" s="45">
        <f>H30+H31+H32+H83+H94+H95+H96+H97+H98+H113+H118</f>
        <v/>
      </c>
      <c r="I151" s="258">
        <f>SUM(D151:H151)</f>
        <v/>
      </c>
      <c r="J151" s="229" t="n"/>
    </row>
    <row r="152" hidden="1" ht="15.6" customHeight="1" thickBot="1">
      <c r="B152" s="409" t="n"/>
      <c r="C152" s="274" t="inlineStr">
        <is>
          <t xml:space="preserve">Israel </t>
        </is>
      </c>
      <c r="D152" s="124">
        <f>D17</f>
        <v/>
      </c>
      <c r="E152" s="275">
        <f>E17</f>
        <v/>
      </c>
      <c r="F152" s="237">
        <f>F17</f>
        <v/>
      </c>
      <c r="G152" s="275">
        <f>G17</f>
        <v/>
      </c>
      <c r="H152" s="276">
        <f>H17</f>
        <v/>
      </c>
      <c r="I152" s="277">
        <f>SUM(D152:H152)</f>
        <v/>
      </c>
      <c r="J152" s="239" t="n"/>
    </row>
    <row r="153" hidden="1" ht="15.6" customHeight="1" thickBot="1">
      <c r="B153" s="409" t="n"/>
      <c r="C153" s="84" t="inlineStr">
        <is>
          <t>Yemen</t>
        </is>
      </c>
      <c r="D153" s="185">
        <f>D84+D99</f>
        <v/>
      </c>
      <c r="E153" s="185">
        <f>E84+E99</f>
        <v/>
      </c>
      <c r="F153" s="185">
        <f>F84+F99</f>
        <v/>
      </c>
      <c r="G153" s="113">
        <f>G84+G99</f>
        <v/>
      </c>
      <c r="H153" s="185">
        <f>H84+H99</f>
        <v/>
      </c>
      <c r="I153" s="112">
        <f>SUM(D153:H153)</f>
        <v/>
      </c>
      <c r="J153" s="21" t="n"/>
    </row>
    <row r="154" hidden="1" ht="15.6" customHeight="1" thickBot="1">
      <c r="B154" s="409" t="n"/>
      <c r="C154" s="65" t="inlineStr">
        <is>
          <t>Germany</t>
        </is>
      </c>
      <c r="D154" s="226">
        <f>D35</f>
        <v/>
      </c>
      <c r="E154" s="25" t="n">
        <v>0</v>
      </c>
      <c r="F154" s="45">
        <f>F35</f>
        <v/>
      </c>
      <c r="G154" s="45">
        <f>G35</f>
        <v/>
      </c>
      <c r="H154" s="210">
        <f>H35</f>
        <v/>
      </c>
      <c r="I154" s="227">
        <f>SUM(D154:H154)</f>
        <v/>
      </c>
      <c r="J154" s="17" t="n"/>
    </row>
    <row r="155" hidden="1" ht="15.75" customHeight="1" thickBot="1">
      <c r="B155" s="409" t="n"/>
      <c r="C155" s="99">
        <f>L50</f>
        <v/>
      </c>
      <c r="D155" s="100" t="n"/>
      <c r="E155" s="100" t="n"/>
      <c r="F155" s="100" t="n"/>
      <c r="G155" s="100" t="n"/>
      <c r="H155" s="100" t="n"/>
      <c r="I155" s="100" t="n"/>
      <c r="J155" s="101" t="n"/>
    </row>
    <row r="156" hidden="1" ht="15.75" customHeight="1">
      <c r="B156" s="409" t="n"/>
      <c r="C156" s="64" t="inlineStr">
        <is>
          <t>SWD HQ</t>
        </is>
      </c>
      <c r="D156" s="44">
        <f>D41+D43</f>
        <v/>
      </c>
      <c r="E156" s="168">
        <f>SUM(E41:E49)</f>
        <v/>
      </c>
      <c r="F156" s="86" t="n"/>
      <c r="G156" s="66" t="n"/>
      <c r="H156" s="129" t="n"/>
      <c r="I156" s="295" t="n">
        <v>0</v>
      </c>
      <c r="J156" s="170">
        <f>SUM(J41:J47)</f>
        <v/>
      </c>
    </row>
    <row r="157" hidden="1" ht="15.75" customHeight="1">
      <c r="B157" s="409" t="n"/>
      <c r="C157" s="59" t="inlineStr">
        <is>
          <t>SWM HQ</t>
        </is>
      </c>
      <c r="D157" s="58">
        <f>D8+D18+D19</f>
        <v/>
      </c>
      <c r="E157" s="58">
        <f>E8+E18+E19</f>
        <v/>
      </c>
      <c r="F157" s="58">
        <f>F8+F18+F19</f>
        <v/>
      </c>
      <c r="G157" s="60" t="n"/>
      <c r="H157" s="60" t="n"/>
      <c r="I157" s="30" t="n">
        <v>0</v>
      </c>
      <c r="J157" s="74">
        <f>SUM(J8, J18, J19)</f>
        <v/>
      </c>
    </row>
    <row r="158" hidden="1" ht="15.75" customHeight="1">
      <c r="B158" s="409" t="n"/>
      <c r="C158" s="59" t="inlineStr">
        <is>
          <t>PDP America</t>
        </is>
      </c>
      <c r="D158" s="39" t="n">
        <v>0</v>
      </c>
      <c r="E158" s="58">
        <f>E121+E37</f>
        <v/>
      </c>
      <c r="F158" s="87" t="n"/>
      <c r="G158" s="60" t="n"/>
      <c r="H158" s="130" t="n"/>
      <c r="I158" s="30" t="n"/>
      <c r="J158" s="74">
        <f>SUM(D158:I158)</f>
        <v/>
      </c>
    </row>
    <row r="159" hidden="1" ht="15.75" customHeight="1">
      <c r="B159" s="409" t="n"/>
      <c r="C159" s="59" t="inlineStr">
        <is>
          <t>TDY CONUS</t>
        </is>
      </c>
      <c r="D159" s="58">
        <f>D48+D40</f>
        <v/>
      </c>
      <c r="E159" s="58">
        <f>E40</f>
        <v/>
      </c>
      <c r="F159" s="87" t="n"/>
      <c r="G159" s="60" t="n"/>
      <c r="H159" s="130" t="n"/>
      <c r="I159" s="30" t="n"/>
      <c r="J159" s="30">
        <f>SUM(D159:I159)</f>
        <v/>
      </c>
    </row>
    <row r="160" hidden="1" ht="15.75" customHeight="1">
      <c r="B160" s="409" t="n"/>
      <c r="C160" s="59" t="inlineStr">
        <is>
          <t>TDY OCONUS</t>
        </is>
      </c>
      <c r="D160" s="288">
        <f>D47</f>
        <v/>
      </c>
      <c r="E160" s="288">
        <f>E48</f>
        <v/>
      </c>
      <c r="F160" s="87" t="n"/>
      <c r="G160" s="60" t="n"/>
      <c r="H160" s="130" t="n"/>
      <c r="I160" s="298">
        <f>SUM(D160:H160)</f>
        <v/>
      </c>
      <c r="J160" s="30" t="n"/>
    </row>
    <row r="161" hidden="1" ht="15.75" customHeight="1">
      <c r="B161" s="409" t="n"/>
      <c r="C161" s="59" t="inlineStr">
        <is>
          <t xml:space="preserve">CRC </t>
        </is>
      </c>
      <c r="D161" s="58">
        <f>D36</f>
        <v/>
      </c>
      <c r="E161" s="58">
        <f>E36</f>
        <v/>
      </c>
      <c r="F161" s="39">
        <f>F36</f>
        <v/>
      </c>
      <c r="G161" s="60" t="n"/>
      <c r="H161" s="130" t="n"/>
      <c r="I161" s="30" t="n"/>
      <c r="J161" s="221">
        <f>SUM(D161:I161)</f>
        <v/>
      </c>
    </row>
    <row r="162" hidden="1" ht="33" customHeight="1">
      <c r="B162" s="409" t="n"/>
      <c r="C162" s="180" t="inlineStr">
        <is>
          <t>SWM/SWE/ECW Leave (CONUS)</t>
        </is>
      </c>
      <c r="D162" s="58">
        <f>D19+D38+D121+D101+D120</f>
        <v/>
      </c>
      <c r="E162" s="58">
        <f>E19+E38+E120+E101</f>
        <v/>
      </c>
      <c r="F162" s="39">
        <f>F39</f>
        <v/>
      </c>
      <c r="G162" s="39">
        <f>G19</f>
        <v/>
      </c>
      <c r="H162" s="190">
        <f>H19</f>
        <v/>
      </c>
      <c r="I162" s="109" t="n"/>
      <c r="J162" s="221">
        <f>SUM(D162:H162)</f>
        <v/>
      </c>
    </row>
    <row r="163" hidden="1" ht="30.75" customHeight="1" thickBot="1">
      <c r="B163" s="409" t="n"/>
      <c r="C163" s="181" t="inlineStr">
        <is>
          <t>SWM/SWE/ECW Leave (OCONUS)</t>
        </is>
      </c>
      <c r="D163" s="270">
        <f>D20+D39</f>
        <v/>
      </c>
      <c r="E163" s="270">
        <f>E20+E39</f>
        <v/>
      </c>
      <c r="F163" s="226">
        <f>F20+F38</f>
        <v/>
      </c>
      <c r="G163" s="258">
        <f>G20+G38</f>
        <v/>
      </c>
      <c r="H163" s="206">
        <f>H20+H38</f>
        <v/>
      </c>
      <c r="I163" s="269">
        <f>I20+I39</f>
        <v/>
      </c>
      <c r="J163" s="17" t="n"/>
    </row>
    <row r="164" hidden="1" ht="15" customHeight="1" thickBot="1">
      <c r="C164" s="33" t="inlineStr">
        <is>
          <t>Totals</t>
        </is>
      </c>
      <c r="D164" s="67">
        <f>SUM(D135:D163)</f>
        <v/>
      </c>
      <c r="E164" s="67">
        <f>SUM(E135:E163)</f>
        <v/>
      </c>
      <c r="F164" s="182">
        <f>SUM(F135:F163)</f>
        <v/>
      </c>
      <c r="G164" s="67">
        <f>SUM(G135:G163)</f>
        <v/>
      </c>
      <c r="H164" s="171">
        <f>SUM(H135:H163)</f>
        <v/>
      </c>
      <c r="I164" s="166">
        <f>SUM(I135:I163)</f>
        <v/>
      </c>
      <c r="J164" s="177">
        <f>SUM(J135:J162)</f>
        <v/>
      </c>
    </row>
    <row r="165" hidden="1" ht="15.75" customHeight="1" thickBot="1">
      <c r="C165" s="51" t="n"/>
      <c r="D165" s="51" t="n"/>
      <c r="E165" s="51" t="n"/>
      <c r="F165" s="51" t="n"/>
      <c r="G165" s="51" t="n"/>
      <c r="H165" s="51" t="n"/>
      <c r="I165" s="5" t="n"/>
      <c r="J165" s="5" t="n"/>
      <c r="K165" s="5" t="n"/>
    </row>
    <row r="166" hidden="1" ht="15.75" customHeight="1">
      <c r="C166" s="51" t="n"/>
      <c r="D166" s="51" t="n"/>
      <c r="E166" s="530">
        <f>SUM(I164:J164)</f>
        <v/>
      </c>
      <c r="F166" s="524" t="n"/>
      <c r="G166" s="531" t="inlineStr">
        <is>
          <t xml:space="preserve">PAX </t>
        </is>
      </c>
      <c r="H166" s="532" t="n"/>
      <c r="I166" s="51" t="n"/>
      <c r="J166" s="51" t="n"/>
    </row>
    <row r="167" hidden="1" ht="15.75" customHeight="1" thickBot="1">
      <c r="C167" s="51" t="n"/>
      <c r="D167" s="51" t="n"/>
      <c r="E167" s="507" t="n"/>
      <c r="F167" s="526" t="n"/>
      <c r="G167" s="526" t="n"/>
      <c r="H167" s="527" t="n"/>
      <c r="I167" s="51" t="n"/>
      <c r="J167" s="51" t="n"/>
    </row>
    <row r="169" ht="15.75" customHeight="1">
      <c r="C169" s="5" t="n"/>
      <c r="D169" s="5" t="n"/>
      <c r="E169" s="5" t="n"/>
      <c r="F169" s="5" t="n"/>
      <c r="G169" s="5" t="n"/>
      <c r="H169" s="5" t="n"/>
      <c r="I169" s="5" t="n"/>
      <c r="J169" s="5" t="n"/>
      <c r="R169" s="1" t="n">
        <v>0</v>
      </c>
    </row>
    <row r="176" ht="15.75" customHeight="1">
      <c r="J176" s="1" t="inlineStr">
        <is>
          <t xml:space="preserve"> </t>
        </is>
      </c>
    </row>
  </sheetData>
  <mergeCells count="50">
    <mergeCell ref="B57:B85"/>
    <mergeCell ref="E55:E56"/>
    <mergeCell ref="B52:B53"/>
    <mergeCell ref="B3:B4"/>
    <mergeCell ref="C62:J62"/>
    <mergeCell ref="F3:F4"/>
    <mergeCell ref="F55:F56"/>
    <mergeCell ref="H55:H56"/>
    <mergeCell ref="E166:F167"/>
    <mergeCell ref="B5:B7"/>
    <mergeCell ref="C64:J64"/>
    <mergeCell ref="K126:L126"/>
    <mergeCell ref="B8:B20"/>
    <mergeCell ref="J132:J133"/>
    <mergeCell ref="J55:J56"/>
    <mergeCell ref="G3:G4"/>
    <mergeCell ref="C132:I133"/>
    <mergeCell ref="I3:I4"/>
    <mergeCell ref="C55:C56"/>
    <mergeCell ref="D3:D4"/>
    <mergeCell ref="G55:G56"/>
    <mergeCell ref="C142:J142"/>
    <mergeCell ref="K130:L130"/>
    <mergeCell ref="C59:J59"/>
    <mergeCell ref="C130:J130"/>
    <mergeCell ref="I55:I56"/>
    <mergeCell ref="H3:H4"/>
    <mergeCell ref="B55:B56"/>
    <mergeCell ref="C138:J138"/>
    <mergeCell ref="J3:J4"/>
    <mergeCell ref="D55:D56"/>
    <mergeCell ref="B86:B101"/>
    <mergeCell ref="B102:B104"/>
    <mergeCell ref="M18:N18"/>
    <mergeCell ref="B41:B47"/>
    <mergeCell ref="B22:B39"/>
    <mergeCell ref="C144:J144"/>
    <mergeCell ref="B54:J54"/>
    <mergeCell ref="B105:B109"/>
    <mergeCell ref="K125:L125"/>
    <mergeCell ref="C3:C4"/>
    <mergeCell ref="C125:J125"/>
    <mergeCell ref="E3:E4"/>
    <mergeCell ref="C66:J66"/>
    <mergeCell ref="L38:O38"/>
    <mergeCell ref="G166:H167"/>
    <mergeCell ref="C57:J57"/>
    <mergeCell ref="B110:B113"/>
    <mergeCell ref="B2:J2"/>
    <mergeCell ref="B114:B121"/>
  </mergeCells>
  <hyperlinks>
    <hyperlink xmlns:r="http://schemas.openxmlformats.org/officeDocument/2006/relationships" ref="R22" r:id="rId1"/>
    <hyperlink xmlns:r="http://schemas.openxmlformats.org/officeDocument/2006/relationships" ref="R86" r:id="rId2"/>
  </hyperlinks>
  <pageMargins left="0.7" right="0.7" top="0.75" bottom="0.75" header="0.3" footer="0.3"/>
  <pageSetup orientation="landscape" paperSize="5" scale="37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T82"/>
  <sheetViews>
    <sheetView zoomScale="80" zoomScaleNormal="80" workbookViewId="0">
      <selection activeCell="E12" sqref="E12"/>
    </sheetView>
  </sheetViews>
  <sheetFormatPr baseColWidth="8" defaultRowHeight="14.4"/>
  <cols>
    <col width="30.44140625" customWidth="1" min="1" max="1"/>
    <col width="16.33203125" customWidth="1" min="2" max="2"/>
    <col width="18.5546875" customWidth="1" min="3" max="3"/>
    <col width="17.109375" customWidth="1" min="4" max="4"/>
    <col width="20.33203125" customWidth="1" min="5" max="5"/>
    <col width="16.44140625" customWidth="1" min="6" max="6"/>
    <col width="61.6640625" customWidth="1" min="7" max="7"/>
    <col width="9.33203125" customWidth="1" min="8" max="8"/>
    <col width="12.5546875" customWidth="1" min="9" max="9"/>
    <col width="20.109375" customWidth="1" min="10" max="10"/>
    <col width="19" customWidth="1" min="11" max="11"/>
    <col width="17.5546875" customWidth="1" min="12" max="12"/>
    <col width="18.33203125" customWidth="1" min="13" max="13"/>
    <col width="10.5546875" customWidth="1" min="16" max="16"/>
    <col width="11.88671875" customWidth="1" min="17" max="17"/>
    <col hidden="1" width="18.33203125" customWidth="1" min="18" max="18"/>
  </cols>
  <sheetData>
    <row r="1" ht="15" customHeight="1" thickBot="1">
      <c r="A1" s="483" t="inlineStr">
        <is>
          <t>DAILY STATUS REPORT</t>
        </is>
      </c>
      <c r="B1" s="524" t="n"/>
      <c r="C1" s="524" t="n"/>
      <c r="D1" s="524" t="n"/>
      <c r="E1" s="524" t="n"/>
      <c r="F1" s="524" t="n"/>
      <c r="G1" s="524" t="n"/>
      <c r="H1" s="524" t="n"/>
      <c r="I1" s="524" t="n"/>
      <c r="J1" s="524" t="n"/>
      <c r="K1" s="524" t="n"/>
      <c r="L1" s="533" t="n"/>
      <c r="M1" s="300" t="n"/>
      <c r="N1" s="301" t="n"/>
      <c r="O1" s="301" t="n"/>
      <c r="P1" s="301" t="n"/>
      <c r="Q1" s="301" t="n"/>
      <c r="R1" s="301" t="n"/>
      <c r="S1" s="301" t="n"/>
      <c r="T1" s="301" t="n"/>
    </row>
    <row r="2">
      <c r="A2" s="302" t="n"/>
      <c r="B2" s="486" t="inlineStr">
        <is>
          <t>REPORTING UNIT:</t>
        </is>
      </c>
      <c r="C2" s="487" t="inlineStr">
        <is>
          <t>Huntsville Center - Global Operations Division (HNC/OEG)</t>
        </is>
      </c>
      <c r="D2" s="524" t="n"/>
      <c r="E2" s="524" t="n"/>
      <c r="F2" s="524" t="n"/>
      <c r="G2" s="524" t="n"/>
      <c r="H2" s="524" t="n"/>
      <c r="I2" s="524" t="n"/>
      <c r="J2" s="524" t="n"/>
      <c r="K2" s="524" t="n"/>
      <c r="L2" s="532" t="n"/>
      <c r="M2" s="304" t="n"/>
      <c r="N2" s="301" t="n"/>
      <c r="O2" s="301" t="n"/>
      <c r="P2" s="301" t="n"/>
      <c r="Q2" s="301" t="n"/>
      <c r="R2" s="301" t="n"/>
      <c r="S2" s="301" t="n"/>
      <c r="T2" s="301" t="n"/>
    </row>
    <row r="3">
      <c r="A3" s="305" t="n"/>
      <c r="B3" s="488" t="inlineStr">
        <is>
          <t>REPORT DATE:</t>
        </is>
      </c>
      <c r="C3" s="534" t="n">
        <v>46195</v>
      </c>
      <c r="D3" s="308" t="n"/>
      <c r="E3" s="308" t="inlineStr">
        <is>
          <t>As of:  0900 EST</t>
        </is>
      </c>
      <c r="F3" s="308" t="n"/>
      <c r="G3" s="308" t="n"/>
      <c r="H3" s="308" t="n"/>
      <c r="I3" s="308" t="n"/>
      <c r="J3" s="308" t="n"/>
      <c r="K3" s="309" t="n"/>
      <c r="L3" s="310" t="n"/>
      <c r="M3" s="304" t="n"/>
      <c r="N3" s="301" t="n"/>
      <c r="O3" s="301" t="n"/>
      <c r="P3" s="301" t="n"/>
      <c r="Q3" s="301" t="n"/>
      <c r="R3" s="301" t="n"/>
      <c r="S3" s="301" t="n"/>
      <c r="T3" s="301" t="n"/>
    </row>
    <row r="4">
      <c r="A4" s="305" t="n"/>
      <c r="B4" s="488" t="inlineStr">
        <is>
          <t>UNIT POC:</t>
        </is>
      </c>
      <c r="C4" s="489" t="inlineStr">
        <is>
          <t>Ed Granados,  and Rhonda Loeser</t>
        </is>
      </c>
      <c r="L4" s="516" t="n"/>
      <c r="M4" s="304" t="n"/>
      <c r="N4" s="301" t="n"/>
      <c r="O4" s="301" t="n"/>
      <c r="P4" s="301" t="n"/>
      <c r="Q4" s="301" t="n"/>
      <c r="R4" s="301" t="n"/>
      <c r="S4" s="301" t="n"/>
      <c r="T4" s="301" t="n"/>
    </row>
    <row r="5">
      <c r="A5" s="305" t="n"/>
      <c r="B5" s="488" t="inlineStr">
        <is>
          <t>POC PHONE:</t>
        </is>
      </c>
      <c r="C5" s="489" t="inlineStr">
        <is>
          <t>Ed - 256-895-1709  and  Rhonda - 256-895-1506</t>
        </is>
      </c>
      <c r="L5" s="516" t="n"/>
      <c r="M5" s="304" t="n"/>
      <c r="N5" s="301" t="n"/>
      <c r="O5" s="301" t="n"/>
      <c r="P5" s="301" t="n"/>
      <c r="Q5" s="301" t="n"/>
      <c r="R5" s="301" t="n"/>
      <c r="S5" s="301" t="n"/>
      <c r="T5" s="301" t="n"/>
    </row>
    <row r="6">
      <c r="A6" s="305" t="n"/>
      <c r="B6" s="488" t="inlineStr">
        <is>
          <t>POC EMAIL:</t>
        </is>
      </c>
      <c r="C6" s="489" t="inlineStr">
        <is>
          <t>eduardo.c.granados@usace.army.mil  or  rhonda.j.loeser@usace.army.mil</t>
        </is>
      </c>
      <c r="L6" s="516" t="n"/>
      <c r="M6" s="304" t="n"/>
      <c r="N6" s="301" t="n"/>
      <c r="O6" s="301" t="n"/>
      <c r="P6" s="301" t="n"/>
      <c r="Q6" s="301" t="n"/>
      <c r="R6" s="301" t="n"/>
      <c r="S6" s="301" t="n"/>
      <c r="T6" s="301" t="n"/>
    </row>
    <row r="7" ht="15" customHeight="1" thickBot="1">
      <c r="A7" s="311" t="n"/>
      <c r="B7" s="490" t="inlineStr">
        <is>
          <t>CC LINE:</t>
        </is>
      </c>
      <c r="C7" s="491" t="inlineStr">
        <is>
          <t>None</t>
        </is>
      </c>
      <c r="D7" s="526" t="n"/>
      <c r="E7" s="526" t="n"/>
      <c r="F7" s="526" t="n"/>
      <c r="G7" s="526" t="n"/>
      <c r="H7" s="526" t="n"/>
      <c r="I7" s="526" t="n"/>
      <c r="J7" s="526" t="n"/>
      <c r="K7" s="526" t="n"/>
      <c r="L7" s="527" t="n"/>
      <c r="M7" s="304" t="n"/>
      <c r="N7" s="301" t="n"/>
      <c r="O7" s="301" t="n"/>
      <c r="P7" s="301" t="n"/>
      <c r="Q7" s="301" t="n"/>
      <c r="R7" s="301" t="n"/>
      <c r="S7" s="301" t="n"/>
      <c r="T7" s="301" t="n"/>
    </row>
    <row r="8" ht="15" customHeight="1" thickBot="1">
      <c r="A8" s="480" t="inlineStr">
        <is>
          <t>THIS REPORT IS DUE TO TAD G3. SUBMIT REPORT TO: usarmy.cetad.cetad.mbx.cetad-g3-mailbox@mail.smil.mil</t>
        </is>
      </c>
      <c r="B8" s="509" t="n"/>
      <c r="C8" s="509" t="n"/>
      <c r="D8" s="509" t="n"/>
      <c r="E8" s="509" t="n"/>
      <c r="F8" s="509" t="n"/>
      <c r="G8" s="509" t="n"/>
      <c r="H8" s="509" t="n"/>
      <c r="I8" s="509" t="n"/>
      <c r="J8" s="509" t="n"/>
      <c r="K8" s="509" t="n"/>
      <c r="L8" s="535" t="n"/>
      <c r="M8" s="313" t="inlineStr">
        <is>
          <t>TAA Requirement</t>
        </is>
      </c>
      <c r="N8" s="301" t="n"/>
      <c r="O8" s="301" t="n"/>
      <c r="P8" s="301" t="n"/>
      <c r="Q8" s="301" t="n"/>
      <c r="R8" s="301" t="n"/>
      <c r="S8" s="301" t="n"/>
      <c r="T8" s="301" t="n"/>
    </row>
    <row r="9" ht="60.75" customHeight="1" thickBot="1">
      <c r="A9" s="314" t="inlineStr">
        <is>
          <t>LAST NAME</t>
        </is>
      </c>
      <c r="B9" s="315" t="inlineStr">
        <is>
          <t>FIRST NAME</t>
        </is>
      </c>
      <c r="C9" s="315" t="inlineStr">
        <is>
          <t>GRADE</t>
        </is>
      </c>
      <c r="D9" s="315" t="inlineStr">
        <is>
          <t>EDIPI</t>
        </is>
      </c>
      <c r="E9" s="315" t="inlineStr">
        <is>
          <t>ASSIGNED LOCATION</t>
        </is>
      </c>
      <c r="F9" s="315" t="inlineStr">
        <is>
          <t>STATUS</t>
        </is>
      </c>
      <c r="G9" s="315" t="inlineStr">
        <is>
          <t>PHYSICAL LOCATION</t>
        </is>
      </c>
      <c r="H9" s="315" t="inlineStr">
        <is>
          <t>SERVICE</t>
        </is>
      </c>
      <c r="I9" s="315" t="inlineStr">
        <is>
          <t>COMPONENT</t>
        </is>
      </c>
      <c r="J9" s="315" t="inlineStr">
        <is>
          <t>SECTION/UNIT</t>
        </is>
      </c>
      <c r="K9" s="316" t="inlineStr">
        <is>
          <t>DEPLOY START DATE</t>
        </is>
      </c>
      <c r="L9" s="317" t="inlineStr">
        <is>
          <t>DEPART DATE</t>
        </is>
      </c>
      <c r="M9" s="318" t="inlineStr">
        <is>
          <t>Citizenship 
(US or OCN)</t>
        </is>
      </c>
      <c r="N9" s="301" t="n"/>
      <c r="O9" s="301" t="n"/>
      <c r="P9" s="301" t="n"/>
      <c r="Q9" s="301" t="n"/>
      <c r="R9" s="301" t="n"/>
      <c r="S9" s="301" t="n"/>
      <c r="T9" s="301" t="n"/>
    </row>
    <row r="10">
      <c r="A10" s="319" t="n"/>
      <c r="B10" s="320" t="n"/>
      <c r="C10" s="320" t="n"/>
      <c r="D10" s="320" t="n"/>
      <c r="E10" s="320" t="n"/>
      <c r="F10" s="320" t="n"/>
      <c r="G10" s="320" t="n"/>
      <c r="H10" s="320" t="n"/>
      <c r="I10" s="320" t="n"/>
      <c r="J10" s="320" t="n"/>
      <c r="K10" s="321" t="n"/>
      <c r="L10" s="321" t="n"/>
      <c r="M10" s="322" t="n"/>
      <c r="N10" s="323" t="inlineStr">
        <is>
          <t>Total Civil Service mbrs in AFG:</t>
        </is>
      </c>
      <c r="O10" s="324" t="n">
        <v>0</v>
      </c>
      <c r="P10" s="301" t="n"/>
      <c r="Q10" s="301" t="n"/>
      <c r="R10" s="301" t="n"/>
      <c r="S10" s="301" t="n"/>
      <c r="T10" s="301" t="n"/>
    </row>
    <row r="11">
      <c r="A11" s="325" t="n"/>
      <c r="B11" s="326" t="n"/>
      <c r="C11" s="326" t="n"/>
      <c r="D11" s="326" t="inlineStr">
        <is>
          <t xml:space="preserve"> </t>
        </is>
      </c>
      <c r="E11" s="326" t="n"/>
      <c r="F11" s="326" t="n"/>
      <c r="G11" s="326" t="n"/>
      <c r="H11" s="326" t="n"/>
      <c r="I11" s="326" t="n"/>
      <c r="J11" s="326" t="n"/>
      <c r="K11" s="327" t="n"/>
      <c r="L11" s="327" t="n"/>
      <c r="M11" s="328" t="n"/>
      <c r="N11" s="323" t="inlineStr">
        <is>
          <t>Total US contractors in AFG:</t>
        </is>
      </c>
      <c r="O11" s="324">
        <f>COUNTIF(M10:M13,  "US")</f>
        <v/>
      </c>
      <c r="P11" s="301" t="n"/>
      <c r="Q11" s="301" t="n"/>
      <c r="R11" s="301" t="n"/>
      <c r="S11" s="301" t="n"/>
      <c r="T11" s="301" t="n"/>
    </row>
    <row r="12">
      <c r="A12" s="325" t="n"/>
      <c r="B12" s="326" t="n"/>
      <c r="C12" s="326" t="n"/>
      <c r="D12" s="326" t="n"/>
      <c r="E12" s="326" t="inlineStr">
        <is>
          <t xml:space="preserve"> </t>
        </is>
      </c>
      <c r="F12" s="326" t="n"/>
      <c r="G12" s="329" t="n"/>
      <c r="H12" s="326" t="n"/>
      <c r="I12" s="326" t="n"/>
      <c r="J12" s="326" t="n"/>
      <c r="K12" s="327" t="n"/>
      <c r="L12" s="327" t="n"/>
      <c r="M12" s="328" t="n"/>
      <c r="N12" s="323" t="inlineStr">
        <is>
          <t>Total OCN contractors in AFG:</t>
        </is>
      </c>
      <c r="O12" s="324">
        <f>COUNTIF(M10:M13, "OCN")</f>
        <v/>
      </c>
      <c r="P12" s="301" t="n"/>
      <c r="Q12" s="301" t="n"/>
      <c r="R12" s="301" t="n"/>
      <c r="S12" s="301" t="n"/>
      <c r="T12" s="301" t="n"/>
    </row>
    <row r="13">
      <c r="A13" s="330" t="n"/>
      <c r="B13" s="331" t="n"/>
      <c r="C13" s="331" t="n"/>
      <c r="D13" s="331" t="inlineStr">
        <is>
          <t xml:space="preserve"> </t>
        </is>
      </c>
      <c r="E13" s="331" t="n"/>
      <c r="F13" s="331" t="n"/>
      <c r="G13" s="332" t="n"/>
      <c r="H13" s="331" t="n"/>
      <c r="I13" s="331" t="n"/>
      <c r="J13" s="331" t="n"/>
      <c r="K13" s="327" t="n"/>
      <c r="L13" s="327" t="n"/>
      <c r="M13" s="328" t="n"/>
      <c r="N13" s="301" t="n"/>
      <c r="O13" s="301" t="n"/>
      <c r="P13" s="301" t="n"/>
      <c r="Q13" s="301" t="n"/>
      <c r="R13" s="333" t="n"/>
      <c r="S13" s="301" t="n"/>
      <c r="T13" s="301" t="n"/>
    </row>
    <row r="14" ht="15" customHeight="1" thickBot="1">
      <c r="A14" s="330" t="inlineStr">
        <is>
          <t>Hamley</t>
        </is>
      </c>
      <c r="B14" s="331" t="inlineStr">
        <is>
          <t>Chase</t>
        </is>
      </c>
      <c r="C14" s="331" t="inlineStr">
        <is>
          <t>GS-13</t>
        </is>
      </c>
      <c r="D14" s="331" t="n">
        <v>1264162072</v>
      </c>
      <c r="E14" s="331" t="inlineStr">
        <is>
          <t>N/A</t>
        </is>
      </c>
      <c r="F14" s="331" t="inlineStr">
        <is>
          <t xml:space="preserve"> </t>
        </is>
      </c>
      <c r="G14" s="332" t="inlineStr">
        <is>
          <t>US - HOR</t>
        </is>
      </c>
      <c r="H14" s="331" t="inlineStr">
        <is>
          <t>ARMY</t>
        </is>
      </c>
      <c r="I14" s="331" t="inlineStr">
        <is>
          <t>USACE</t>
        </is>
      </c>
      <c r="J14" s="331" t="inlineStr">
        <is>
          <t>CEHNC- OEG</t>
        </is>
      </c>
      <c r="K14" s="334" t="n">
        <v>45684</v>
      </c>
      <c r="L14" s="334" t="n">
        <v>45696</v>
      </c>
      <c r="M14" s="335" t="inlineStr">
        <is>
          <t>N/A</t>
        </is>
      </c>
      <c r="N14" s="301" t="n"/>
      <c r="O14" s="301" t="n"/>
      <c r="P14" s="301" t="n"/>
      <c r="Q14" s="301" t="n"/>
      <c r="R14" s="333" t="inlineStr">
        <is>
          <t>N/A</t>
        </is>
      </c>
      <c r="S14" s="301" t="n"/>
      <c r="T14" s="301" t="n"/>
    </row>
    <row r="15">
      <c r="A15" s="336" t="n"/>
      <c r="B15" s="337" t="n"/>
      <c r="C15" s="337" t="n"/>
      <c r="D15" s="337" t="n"/>
      <c r="E15" s="337" t="n"/>
      <c r="F15" s="337" t="n"/>
      <c r="G15" s="337" t="n"/>
      <c r="H15" s="337" t="n"/>
      <c r="I15" s="337" t="n"/>
      <c r="J15" s="337" t="n"/>
      <c r="K15" s="338" t="n"/>
      <c r="L15" s="339" t="n"/>
      <c r="M15" s="340" t="inlineStr">
        <is>
          <t>N/A</t>
        </is>
      </c>
      <c r="N15" s="301" t="n"/>
      <c r="O15" s="301" t="n"/>
      <c r="P15" s="301" t="n"/>
      <c r="Q15" s="301" t="n"/>
      <c r="R15" s="341" t="n"/>
      <c r="S15" s="301" t="n"/>
      <c r="T15" s="301" t="n"/>
    </row>
    <row r="16" ht="30" customHeight="1">
      <c r="A16" s="382" t="inlineStr">
        <is>
          <t>Adolfo                    (US - Property)</t>
        </is>
      </c>
      <c r="B16" s="342" t="inlineStr">
        <is>
          <t>Anthony</t>
        </is>
      </c>
      <c r="C16" s="343" t="inlineStr">
        <is>
          <t>Contractor</t>
        </is>
      </c>
      <c r="D16" s="342" t="inlineStr">
        <is>
          <t>N/A</t>
        </is>
      </c>
      <c r="E16" s="353" t="inlineStr">
        <is>
          <t>N/A</t>
        </is>
      </c>
      <c r="F16" s="332" t="inlineStr">
        <is>
          <t>R/R</t>
        </is>
      </c>
      <c r="G16" s="332" t="inlineStr">
        <is>
          <t>Contractor will be on R/R until further notice</t>
        </is>
      </c>
      <c r="H16" s="343" t="inlineStr">
        <is>
          <t>ARMY</t>
        </is>
      </c>
      <c r="I16" s="345" t="inlineStr">
        <is>
          <t>USACE</t>
        </is>
      </c>
      <c r="J16" s="345" t="inlineStr">
        <is>
          <t>HNC/TFS</t>
        </is>
      </c>
      <c r="K16" s="346" t="n">
        <v>45689</v>
      </c>
      <c r="L16" s="347" t="inlineStr">
        <is>
          <t xml:space="preserve"> </t>
        </is>
      </c>
      <c r="M16" s="348" t="inlineStr">
        <is>
          <t>N/A</t>
        </is>
      </c>
      <c r="N16" s="349" t="n"/>
      <c r="O16" s="349" t="n"/>
      <c r="P16" s="349" t="n"/>
      <c r="Q16" s="349" t="n"/>
      <c r="R16" s="333" t="inlineStr">
        <is>
          <t>N/A</t>
        </is>
      </c>
      <c r="S16" s="349" t="n"/>
      <c r="T16" s="349" t="n"/>
    </row>
    <row r="17" ht="30" customHeight="1">
      <c r="A17" s="350" t="inlineStr">
        <is>
          <t>Al-Qutaishat                    (US - PGM)</t>
        </is>
      </c>
      <c r="B17" s="351" t="inlineStr">
        <is>
          <t>Lana</t>
        </is>
      </c>
      <c r="C17" s="332" t="inlineStr">
        <is>
          <t>Contractor</t>
        </is>
      </c>
      <c r="D17" s="351" t="inlineStr">
        <is>
          <t>N/A</t>
        </is>
      </c>
      <c r="E17" s="353" t="inlineStr">
        <is>
          <t>N/A</t>
        </is>
      </c>
      <c r="F17" s="332" t="inlineStr">
        <is>
          <t>Present</t>
        </is>
      </c>
      <c r="G17" s="332" t="inlineStr"/>
      <c r="H17" s="352" t="inlineStr">
        <is>
          <t>ARMY</t>
        </is>
      </c>
      <c r="I17" s="353" t="inlineStr">
        <is>
          <t>USACE</t>
        </is>
      </c>
      <c r="J17" s="353" t="inlineStr">
        <is>
          <t>HNC/TFS</t>
        </is>
      </c>
      <c r="K17" s="354" t="inlineStr">
        <is>
          <t>N/A</t>
        </is>
      </c>
      <c r="L17" s="355" t="inlineStr">
        <is>
          <t xml:space="preserve"> </t>
        </is>
      </c>
      <c r="M17" s="356" t="inlineStr">
        <is>
          <t>N/A</t>
        </is>
      </c>
      <c r="N17" s="349" t="n"/>
      <c r="O17" s="349" t="n"/>
      <c r="P17" s="349" t="n"/>
      <c r="Q17" s="349" t="n"/>
      <c r="R17" s="333" t="inlineStr">
        <is>
          <t>N/A</t>
        </is>
      </c>
      <c r="S17" s="349" t="n"/>
      <c r="T17" s="349" t="n"/>
    </row>
    <row r="18" ht="30" customHeight="1">
      <c r="A18" s="350" t="inlineStr">
        <is>
          <t>Beveridge                    (UK - PGM)</t>
        </is>
      </c>
      <c r="B18" s="351" t="inlineStr">
        <is>
          <t>Greg</t>
        </is>
      </c>
      <c r="C18" s="332" t="inlineStr">
        <is>
          <t>Contractor</t>
        </is>
      </c>
      <c r="D18" s="351" t="inlineStr">
        <is>
          <t>N/A</t>
        </is>
      </c>
      <c r="E18" s="353" t="inlineStr">
        <is>
          <t>N/A</t>
        </is>
      </c>
      <c r="F18" s="332" t="inlineStr">
        <is>
          <t>Present</t>
        </is>
      </c>
      <c r="G18" s="332" t="inlineStr"/>
      <c r="H18" s="352" t="inlineStr">
        <is>
          <t>ARMY</t>
        </is>
      </c>
      <c r="I18" s="353" t="inlineStr">
        <is>
          <t>USACE</t>
        </is>
      </c>
      <c r="J18" s="353" t="inlineStr">
        <is>
          <t>HNC/TFS</t>
        </is>
      </c>
      <c r="K18" s="354" t="n">
        <v>45689</v>
      </c>
      <c r="L18" s="355" t="inlineStr">
        <is>
          <t xml:space="preserve"> </t>
        </is>
      </c>
      <c r="M18" s="356" t="inlineStr">
        <is>
          <t>N/A</t>
        </is>
      </c>
      <c r="N18" s="349" t="n"/>
      <c r="O18" s="349" t="n"/>
      <c r="P18" s="349" t="n"/>
      <c r="Q18" s="349" t="n"/>
      <c r="R18" s="333" t="inlineStr">
        <is>
          <t>N/A</t>
        </is>
      </c>
      <c r="S18" s="349" t="n"/>
      <c r="T18" s="349" t="n"/>
    </row>
    <row r="19" ht="30" customHeight="1">
      <c r="A19" s="383" t="inlineStr">
        <is>
          <t>Brooks                    (US - Elec)</t>
        </is>
      </c>
      <c r="B19" s="344" t="inlineStr">
        <is>
          <t>Donald</t>
        </is>
      </c>
      <c r="C19" s="332" t="inlineStr">
        <is>
          <t>Contractor</t>
        </is>
      </c>
      <c r="D19" s="326" t="inlineStr">
        <is>
          <t>1200468275</t>
        </is>
      </c>
      <c r="E19" s="344" t="inlineStr">
        <is>
          <t>US</t>
        </is>
      </c>
      <c r="F19" s="380" t="inlineStr">
        <is>
          <t>Remote</t>
        </is>
      </c>
      <c r="G19" s="397" t="inlineStr">
        <is>
          <t>US - HOR</t>
        </is>
      </c>
      <c r="H19" s="332" t="inlineStr">
        <is>
          <t>ARMY</t>
        </is>
      </c>
      <c r="I19" s="344" t="inlineStr">
        <is>
          <t>USACE</t>
        </is>
      </c>
      <c r="J19" s="344" t="inlineStr">
        <is>
          <t>HNC/TFS</t>
        </is>
      </c>
      <c r="K19" s="357" t="inlineStr">
        <is>
          <t>N/A</t>
        </is>
      </c>
      <c r="L19" s="355" t="inlineStr">
        <is>
          <t xml:space="preserve"> </t>
        </is>
      </c>
      <c r="M19" s="356" t="inlineStr">
        <is>
          <t>N/A</t>
        </is>
      </c>
      <c r="N19" s="349" t="n"/>
      <c r="O19" s="349" t="n"/>
      <c r="P19" s="349" t="n"/>
      <c r="Q19" s="349" t="n"/>
      <c r="R19" s="333" t="inlineStr">
        <is>
          <t>N/A</t>
        </is>
      </c>
      <c r="S19" s="349" t="n"/>
      <c r="T19" s="349" t="n"/>
    </row>
    <row r="20" ht="30" customHeight="1">
      <c r="A20" s="383" t="inlineStr">
        <is>
          <t>Cable                    (US - PGM)</t>
        </is>
      </c>
      <c r="B20" s="344" t="inlineStr">
        <is>
          <t>Charles</t>
        </is>
      </c>
      <c r="C20" s="332" t="inlineStr">
        <is>
          <t>Contractor</t>
        </is>
      </c>
      <c r="D20" s="326" t="inlineStr">
        <is>
          <t>1102828719</t>
        </is>
      </c>
      <c r="E20" s="353" t="inlineStr">
        <is>
          <t>N/A</t>
        </is>
      </c>
      <c r="F20" s="380" t="inlineStr">
        <is>
          <t>Present</t>
        </is>
      </c>
      <c r="G20" s="397" t="inlineStr"/>
      <c r="H20" s="332" t="inlineStr">
        <is>
          <t>ARMY</t>
        </is>
      </c>
      <c r="I20" s="344" t="inlineStr">
        <is>
          <t>USACE</t>
        </is>
      </c>
      <c r="J20" s="344" t="inlineStr">
        <is>
          <t>HNC/TFS</t>
        </is>
      </c>
      <c r="K20" s="357" t="n">
        <v>45946</v>
      </c>
      <c r="L20" s="355" t="inlineStr">
        <is>
          <t xml:space="preserve"> </t>
        </is>
      </c>
      <c r="M20" s="328" t="inlineStr">
        <is>
          <t>N/A</t>
        </is>
      </c>
      <c r="N20" s="349" t="n"/>
      <c r="O20" s="349" t="n"/>
      <c r="P20" s="349" t="inlineStr">
        <is>
          <t xml:space="preserve"> </t>
        </is>
      </c>
      <c r="Q20" s="349" t="n"/>
      <c r="R20" s="333" t="inlineStr">
        <is>
          <t>N/A</t>
        </is>
      </c>
      <c r="S20" s="349" t="n"/>
      <c r="T20" s="349" t="n"/>
    </row>
    <row r="21" ht="30" customHeight="1">
      <c r="A21" s="383" t="inlineStr">
        <is>
          <t>Crawford                    (US - QA/QC)</t>
        </is>
      </c>
      <c r="B21" s="344" t="inlineStr">
        <is>
          <t>Hugh</t>
        </is>
      </c>
      <c r="C21" s="332" t="inlineStr">
        <is>
          <t>Contractor</t>
        </is>
      </c>
      <c r="D21" s="326" t="inlineStr">
        <is>
          <t>N/A</t>
        </is>
      </c>
      <c r="E21" s="344" t="inlineStr">
        <is>
          <t>N/A</t>
        </is>
      </c>
      <c r="F21" s="380" t="inlineStr">
        <is>
          <t>Present</t>
        </is>
      </c>
      <c r="G21" s="397" t="inlineStr"/>
      <c r="H21" s="332" t="inlineStr">
        <is>
          <t>ARMY</t>
        </is>
      </c>
      <c r="I21" s="344" t="inlineStr">
        <is>
          <t>USACE</t>
        </is>
      </c>
      <c r="J21" s="344" t="inlineStr">
        <is>
          <t>HNC/TFS</t>
        </is>
      </c>
      <c r="K21" s="357" t="n">
        <v>45689</v>
      </c>
      <c r="L21" s="355" t="inlineStr">
        <is>
          <t xml:space="preserve"> </t>
        </is>
      </c>
      <c r="M21" s="328" t="inlineStr">
        <is>
          <t>N/A</t>
        </is>
      </c>
      <c r="N21" s="349" t="n"/>
      <c r="O21" s="349" t="n"/>
      <c r="P21" s="349" t="n"/>
      <c r="Q21" s="349" t="n"/>
      <c r="R21" s="333" t="inlineStr">
        <is>
          <t>N/A</t>
        </is>
      </c>
      <c r="S21" s="349" t="n"/>
      <c r="T21" s="349" t="n"/>
    </row>
    <row r="22" ht="30" customHeight="1">
      <c r="A22" s="383" t="inlineStr">
        <is>
          <t>Devera                    (US - Property)</t>
        </is>
      </c>
      <c r="B22" s="344" t="inlineStr">
        <is>
          <t>Alex</t>
        </is>
      </c>
      <c r="C22" s="332" t="inlineStr">
        <is>
          <t>Contractor</t>
        </is>
      </c>
      <c r="D22" s="326" t="inlineStr">
        <is>
          <t>N/A</t>
        </is>
      </c>
      <c r="E22" s="344" t="inlineStr">
        <is>
          <t>N/A</t>
        </is>
      </c>
      <c r="F22" s="380" t="inlineStr">
        <is>
          <t>Present</t>
        </is>
      </c>
      <c r="G22" s="381" t="inlineStr"/>
      <c r="H22" s="332" t="inlineStr">
        <is>
          <t>ARMY</t>
        </is>
      </c>
      <c r="I22" s="344" t="inlineStr">
        <is>
          <t>USACE</t>
        </is>
      </c>
      <c r="J22" s="344" t="inlineStr">
        <is>
          <t>HNC/TFS</t>
        </is>
      </c>
      <c r="K22" s="357" t="n">
        <v>45689</v>
      </c>
      <c r="L22" s="355" t="inlineStr">
        <is>
          <t xml:space="preserve"> </t>
        </is>
      </c>
      <c r="M22" s="328" t="inlineStr">
        <is>
          <t>N/A</t>
        </is>
      </c>
      <c r="N22" s="349" t="n"/>
      <c r="O22" s="349" t="n"/>
      <c r="P22" s="349" t="n"/>
      <c r="Q22" s="349" t="n"/>
      <c r="R22" s="333" t="inlineStr">
        <is>
          <t>N/A</t>
        </is>
      </c>
      <c r="S22" s="349" t="n"/>
      <c r="T22" s="349" t="n"/>
    </row>
    <row r="23" ht="30" customHeight="1">
      <c r="A23" s="383" t="inlineStr">
        <is>
          <t>Forbes                    (US - QA/QC)</t>
        </is>
      </c>
      <c r="B23" s="344" t="inlineStr">
        <is>
          <t>David</t>
        </is>
      </c>
      <c r="C23" s="332" t="inlineStr">
        <is>
          <t>Contractor</t>
        </is>
      </c>
      <c r="D23" s="326" t="inlineStr">
        <is>
          <t>N/A</t>
        </is>
      </c>
      <c r="E23" s="380" t="inlineStr">
        <is>
          <t>N/A</t>
        </is>
      </c>
      <c r="F23" s="380" t="inlineStr">
        <is>
          <t>Present</t>
        </is>
      </c>
      <c r="G23" s="332" t="inlineStr"/>
      <c r="H23" s="332" t="inlineStr">
        <is>
          <t>ARMY</t>
        </is>
      </c>
      <c r="I23" s="344" t="inlineStr">
        <is>
          <t>USACE</t>
        </is>
      </c>
      <c r="J23" s="344" t="inlineStr">
        <is>
          <t>HNC/TFS</t>
        </is>
      </c>
      <c r="K23" s="357" t="n">
        <v>45689</v>
      </c>
      <c r="L23" s="358" t="inlineStr">
        <is>
          <t xml:space="preserve"> </t>
        </is>
      </c>
      <c r="M23" s="328" t="inlineStr">
        <is>
          <t>N/A</t>
        </is>
      </c>
      <c r="N23" s="349" t="n"/>
      <c r="O23" s="349" t="n"/>
      <c r="P23" s="349" t="n"/>
      <c r="Q23" s="349" t="n"/>
      <c r="R23" s="333" t="inlineStr">
        <is>
          <t>N/A</t>
        </is>
      </c>
      <c r="S23" s="349" t="n"/>
      <c r="T23" s="349" t="n"/>
    </row>
    <row r="24" ht="30" customHeight="1">
      <c r="A24" s="383" t="inlineStr">
        <is>
          <t>Gipson                    (US - PGM)</t>
        </is>
      </c>
      <c r="B24" s="344" t="inlineStr">
        <is>
          <t>Dwayne</t>
        </is>
      </c>
      <c r="C24" s="332" t="inlineStr">
        <is>
          <t>Contractor</t>
        </is>
      </c>
      <c r="D24" s="326" t="inlineStr">
        <is>
          <t>N/A</t>
        </is>
      </c>
      <c r="E24" s="344" t="inlineStr">
        <is>
          <t>N/A</t>
        </is>
      </c>
      <c r="F24" s="380" t="inlineStr">
        <is>
          <t>Present</t>
        </is>
      </c>
      <c r="G24" s="397" t="inlineStr"/>
      <c r="H24" s="332" t="inlineStr">
        <is>
          <t>ARMY</t>
        </is>
      </c>
      <c r="I24" s="344" t="inlineStr">
        <is>
          <t>USACE</t>
        </is>
      </c>
      <c r="J24" s="344" t="inlineStr">
        <is>
          <t>HNC/TFS</t>
        </is>
      </c>
      <c r="K24" s="357" t="inlineStr">
        <is>
          <t>N/A</t>
        </is>
      </c>
      <c r="L24" s="358" t="inlineStr">
        <is>
          <t xml:space="preserve"> </t>
        </is>
      </c>
      <c r="M24" s="328" t="inlineStr">
        <is>
          <t>N/A</t>
        </is>
      </c>
      <c r="N24" s="349" t="n"/>
      <c r="O24" s="349" t="n"/>
      <c r="P24" s="349" t="n"/>
      <c r="Q24" s="349" t="n"/>
      <c r="R24" s="333" t="inlineStr">
        <is>
          <t>N/A</t>
        </is>
      </c>
      <c r="S24" s="349" t="n"/>
      <c r="T24" s="349" t="n"/>
    </row>
    <row r="25" ht="30" customHeight="1">
      <c r="A25" s="383" t="inlineStr">
        <is>
          <t>Laxa                    (US - Property)</t>
        </is>
      </c>
      <c r="B25" s="344" t="inlineStr">
        <is>
          <t>Emmanuel</t>
        </is>
      </c>
      <c r="C25" s="332" t="inlineStr">
        <is>
          <t>Contractor</t>
        </is>
      </c>
      <c r="D25" s="326" t="inlineStr">
        <is>
          <t>N/A</t>
        </is>
      </c>
      <c r="E25" s="380" t="inlineStr">
        <is>
          <t>N/A</t>
        </is>
      </c>
      <c r="F25" s="380" t="inlineStr">
        <is>
          <t>Present</t>
        </is>
      </c>
      <c r="G25" s="332" t="inlineStr"/>
      <c r="H25" s="332" t="inlineStr">
        <is>
          <t>ARMY</t>
        </is>
      </c>
      <c r="I25" s="344" t="inlineStr">
        <is>
          <t>USACE</t>
        </is>
      </c>
      <c r="J25" s="344" t="inlineStr">
        <is>
          <t>HNC/TFS</t>
        </is>
      </c>
      <c r="K25" s="357" t="n">
        <v>45689</v>
      </c>
      <c r="L25" s="358" t="inlineStr">
        <is>
          <t xml:space="preserve"> </t>
        </is>
      </c>
      <c r="M25" s="328" t="inlineStr">
        <is>
          <t>N/A</t>
        </is>
      </c>
      <c r="N25" s="349" t="n"/>
      <c r="O25" s="349" t="n"/>
      <c r="P25" s="349" t="n"/>
      <c r="Q25" s="349" t="n"/>
      <c r="R25" s="333" t="inlineStr">
        <is>
          <t>N/A</t>
        </is>
      </c>
      <c r="S25" s="349" t="n"/>
      <c r="T25" s="349" t="n"/>
    </row>
    <row r="26" ht="30" customHeight="1">
      <c r="A26" s="350" t="inlineStr">
        <is>
          <t>Ledbetter                    (US - JE)</t>
        </is>
      </c>
      <c r="B26" s="344" t="inlineStr">
        <is>
          <t>Jongi</t>
        </is>
      </c>
      <c r="C26" s="332" t="inlineStr">
        <is>
          <t>Contractor</t>
        </is>
      </c>
      <c r="D26" s="326" t="inlineStr">
        <is>
          <t>1238045858</t>
        </is>
      </c>
      <c r="E26" s="398" t="inlineStr">
        <is>
          <t>N/A</t>
        </is>
      </c>
      <c r="F26" s="332" t="inlineStr">
        <is>
          <t>Present</t>
        </is>
      </c>
      <c r="G26" s="399" t="inlineStr"/>
      <c r="H26" s="332" t="inlineStr">
        <is>
          <t>ARMY</t>
        </is>
      </c>
      <c r="I26" s="344" t="inlineStr">
        <is>
          <t>USACE</t>
        </is>
      </c>
      <c r="J26" s="344" t="inlineStr">
        <is>
          <t>HNC/TFS</t>
        </is>
      </c>
      <c r="K26" s="359" t="n">
        <v>45827</v>
      </c>
      <c r="L26" s="355" t="inlineStr">
        <is>
          <t xml:space="preserve"> </t>
        </is>
      </c>
      <c r="M26" s="328" t="inlineStr">
        <is>
          <t>N/A</t>
        </is>
      </c>
      <c r="N26" s="349" t="n"/>
      <c r="O26" s="349" t="n"/>
      <c r="P26" s="349" t="n"/>
      <c r="Q26" s="349" t="n"/>
      <c r="R26" s="333" t="inlineStr">
        <is>
          <t>N/A</t>
        </is>
      </c>
      <c r="S26" s="349" t="n"/>
      <c r="T26" s="349" t="n"/>
    </row>
    <row r="27" ht="30" customHeight="1">
      <c r="A27" s="383" t="inlineStr">
        <is>
          <t>McKenna                    (UK - ME)</t>
        </is>
      </c>
      <c r="B27" s="344" t="inlineStr">
        <is>
          <t>Lee</t>
        </is>
      </c>
      <c r="C27" s="332" t="inlineStr">
        <is>
          <t>Contractor</t>
        </is>
      </c>
      <c r="D27" s="326" t="inlineStr">
        <is>
          <t>1630747127</t>
        </is>
      </c>
      <c r="E27" s="398" t="inlineStr">
        <is>
          <t>N/A</t>
        </is>
      </c>
      <c r="F27" s="332" t="inlineStr">
        <is>
          <t>Present</t>
        </is>
      </c>
      <c r="G27" s="399" t="inlineStr"/>
      <c r="H27" s="332" t="inlineStr">
        <is>
          <t>ARMY</t>
        </is>
      </c>
      <c r="I27" s="344" t="inlineStr">
        <is>
          <t>USACE</t>
        </is>
      </c>
      <c r="J27" s="344" t="inlineStr">
        <is>
          <t>HNC/TFS</t>
        </is>
      </c>
      <c r="K27" s="357" t="n">
        <v>45689</v>
      </c>
      <c r="L27" s="358" t="inlineStr">
        <is>
          <t xml:space="preserve"> </t>
        </is>
      </c>
      <c r="M27" s="328" t="inlineStr">
        <is>
          <t>N/A</t>
        </is>
      </c>
      <c r="N27" s="349" t="n"/>
      <c r="O27" s="349" t="n"/>
      <c r="P27" s="349" t="n"/>
      <c r="Q27" s="349" t="n"/>
      <c r="R27" s="333" t="inlineStr">
        <is>
          <t>N/A</t>
        </is>
      </c>
      <c r="S27" s="349" t="n"/>
      <c r="T27" s="349" t="n"/>
    </row>
    <row r="28" ht="30" customHeight="1">
      <c r="A28" s="383" t="inlineStr">
        <is>
          <t>Munoz                    (US - ME)</t>
        </is>
      </c>
      <c r="B28" s="344" t="inlineStr">
        <is>
          <t>Salomon</t>
        </is>
      </c>
      <c r="C28" s="332" t="inlineStr">
        <is>
          <t>Contractor</t>
        </is>
      </c>
      <c r="D28" s="326" t="inlineStr">
        <is>
          <t>1379200563</t>
        </is>
      </c>
      <c r="E28" s="353" t="inlineStr">
        <is>
          <t>N/A</t>
        </is>
      </c>
      <c r="F28" s="380" t="inlineStr">
        <is>
          <t>Present</t>
        </is>
      </c>
      <c r="G28" s="397" t="inlineStr"/>
      <c r="H28" s="332" t="inlineStr">
        <is>
          <t>ARMY</t>
        </is>
      </c>
      <c r="I28" s="344" t="inlineStr">
        <is>
          <t>USACE</t>
        </is>
      </c>
      <c r="J28" s="344" t="inlineStr">
        <is>
          <t>HNC/TFS</t>
        </is>
      </c>
      <c r="K28" s="357" t="n">
        <v>45609</v>
      </c>
      <c r="L28" s="358" t="inlineStr">
        <is>
          <t xml:space="preserve"> </t>
        </is>
      </c>
      <c r="M28" s="328" t="inlineStr">
        <is>
          <t>N/A</t>
        </is>
      </c>
      <c r="N28" s="349" t="n"/>
      <c r="O28" s="349" t="n"/>
      <c r="P28" s="349" t="n"/>
      <c r="Q28" s="349" t="n"/>
      <c r="R28" s="333" t="inlineStr">
        <is>
          <t>N/A</t>
        </is>
      </c>
      <c r="S28" s="349" t="n"/>
      <c r="T28" s="349" t="n"/>
    </row>
    <row r="29" ht="30" customHeight="1">
      <c r="A29" s="383" t="inlineStr">
        <is>
          <t>Sharp                    (UK - ME)</t>
        </is>
      </c>
      <c r="B29" s="344" t="inlineStr">
        <is>
          <t>Jonathan</t>
        </is>
      </c>
      <c r="C29" s="332" t="inlineStr">
        <is>
          <t>Contractor</t>
        </is>
      </c>
      <c r="D29" s="326" t="inlineStr">
        <is>
          <t>1539121681</t>
        </is>
      </c>
      <c r="E29" s="344" t="inlineStr">
        <is>
          <t>N/A</t>
        </is>
      </c>
      <c r="F29" s="380" t="inlineStr">
        <is>
          <t>Present</t>
        </is>
      </c>
      <c r="G29" s="397" t="inlineStr"/>
      <c r="H29" s="332" t="inlineStr">
        <is>
          <t>ARMY</t>
        </is>
      </c>
      <c r="I29" s="344" t="inlineStr">
        <is>
          <t>USACE</t>
        </is>
      </c>
      <c r="J29" s="344" t="inlineStr">
        <is>
          <t>HNC/TFS</t>
        </is>
      </c>
      <c r="K29" s="357" t="n">
        <v>45689</v>
      </c>
      <c r="L29" s="358" t="inlineStr">
        <is>
          <t xml:space="preserve"> </t>
        </is>
      </c>
      <c r="M29" s="328" t="inlineStr">
        <is>
          <t>N/A</t>
        </is>
      </c>
      <c r="N29" s="349" t="n"/>
      <c r="O29" s="349" t="n"/>
      <c r="P29" s="349" t="n"/>
      <c r="Q29" s="349" t="n"/>
      <c r="R29" s="333" t="inlineStr">
        <is>
          <t>N/A</t>
        </is>
      </c>
      <c r="S29" s="349" t="n"/>
      <c r="T29" s="349" t="n"/>
    </row>
    <row r="30" ht="30" customHeight="1">
      <c r="A30" s="383" t="inlineStr">
        <is>
          <t>Smithson                    (UK - JE)</t>
        </is>
      </c>
      <c r="B30" s="344" t="inlineStr">
        <is>
          <t>Brett</t>
        </is>
      </c>
      <c r="C30" s="332" t="inlineStr">
        <is>
          <t>Contractor</t>
        </is>
      </c>
      <c r="D30" s="326" t="inlineStr">
        <is>
          <t>N/A</t>
        </is>
      </c>
      <c r="E30" s="380" t="inlineStr">
        <is>
          <t>N/A</t>
        </is>
      </c>
      <c r="F30" s="380" t="inlineStr">
        <is>
          <t>Present</t>
        </is>
      </c>
      <c r="G30" s="332" t="inlineStr"/>
      <c r="H30" s="332" t="inlineStr">
        <is>
          <t>ARMY</t>
        </is>
      </c>
      <c r="I30" s="344" t="inlineStr">
        <is>
          <t>USACE</t>
        </is>
      </c>
      <c r="J30" s="344" t="inlineStr">
        <is>
          <t>HNC/TFS</t>
        </is>
      </c>
      <c r="K30" s="357" t="n">
        <v>45951</v>
      </c>
      <c r="L30" s="355" t="inlineStr">
        <is>
          <t xml:space="preserve"> </t>
        </is>
      </c>
      <c r="M30" s="328" t="inlineStr">
        <is>
          <t>N/A</t>
        </is>
      </c>
      <c r="N30" s="349" t="n"/>
      <c r="O30" s="349" t="n"/>
      <c r="P30" s="349" t="n"/>
      <c r="Q30" s="349" t="n"/>
      <c r="R30" s="333" t="inlineStr">
        <is>
          <t>N/A</t>
        </is>
      </c>
      <c r="S30" s="349" t="n"/>
      <c r="T30" s="349" t="n"/>
    </row>
    <row r="31" ht="30" customHeight="1">
      <c r="A31" s="383" t="inlineStr">
        <is>
          <t>Thompson                    (UK - PGM)</t>
        </is>
      </c>
      <c r="B31" s="344" t="inlineStr">
        <is>
          <t>Glenn</t>
        </is>
      </c>
      <c r="C31" s="332" t="inlineStr">
        <is>
          <t>Contractor</t>
        </is>
      </c>
      <c r="D31" s="326" t="inlineStr">
        <is>
          <t>1539088706</t>
        </is>
      </c>
      <c r="E31" s="344" t="inlineStr">
        <is>
          <t>N/A</t>
        </is>
      </c>
      <c r="F31" s="380" t="inlineStr">
        <is>
          <t>Present</t>
        </is>
      </c>
      <c r="G31" s="397" t="inlineStr"/>
      <c r="H31" s="332" t="inlineStr">
        <is>
          <t>ARMY</t>
        </is>
      </c>
      <c r="I31" s="344" t="inlineStr">
        <is>
          <t>USACE</t>
        </is>
      </c>
      <c r="J31" s="344" t="inlineStr">
        <is>
          <t>HNC/TFS</t>
        </is>
      </c>
      <c r="K31" s="357" t="n">
        <v>45689</v>
      </c>
      <c r="L31" s="355" t="inlineStr">
        <is>
          <t xml:space="preserve"> </t>
        </is>
      </c>
      <c r="M31" s="328" t="inlineStr">
        <is>
          <t>N/A</t>
        </is>
      </c>
      <c r="N31" s="349" t="n"/>
      <c r="O31" s="349" t="n"/>
      <c r="P31" s="349" t="n"/>
      <c r="Q31" s="349" t="n"/>
      <c r="R31" s="333" t="inlineStr">
        <is>
          <t>N/A</t>
        </is>
      </c>
      <c r="S31" s="349" t="n"/>
      <c r="T31" s="349" t="n"/>
    </row>
    <row r="32" ht="30" customHeight="1">
      <c r="A32" s="383" t="inlineStr">
        <is>
          <t>Vincent-Edwards                    (UK - JE)</t>
        </is>
      </c>
      <c r="B32" s="344" t="inlineStr">
        <is>
          <t>Giles</t>
        </is>
      </c>
      <c r="C32" s="332" t="inlineStr">
        <is>
          <t>Contractor</t>
        </is>
      </c>
      <c r="D32" s="326" t="inlineStr">
        <is>
          <t>N/A</t>
        </is>
      </c>
      <c r="E32" s="344" t="inlineStr">
        <is>
          <t>N/A</t>
        </is>
      </c>
      <c r="F32" s="380" t="inlineStr">
        <is>
          <t>Present</t>
        </is>
      </c>
      <c r="G32" s="397" t="inlineStr"/>
      <c r="H32" s="332" t="inlineStr">
        <is>
          <t>ARMY</t>
        </is>
      </c>
      <c r="I32" s="344" t="inlineStr">
        <is>
          <t>USACE</t>
        </is>
      </c>
      <c r="J32" s="344" t="inlineStr">
        <is>
          <t>HNC/TFS</t>
        </is>
      </c>
      <c r="K32" s="357" t="n">
        <v>45689</v>
      </c>
      <c r="L32" s="355" t="inlineStr">
        <is>
          <t xml:space="preserve"> </t>
        </is>
      </c>
      <c r="M32" s="328" t="inlineStr">
        <is>
          <t>N/A</t>
        </is>
      </c>
      <c r="N32" s="349" t="n"/>
      <c r="O32" s="349" t="n"/>
      <c r="P32" s="349" t="n"/>
      <c r="Q32" s="349" t="n"/>
      <c r="R32" s="333" t="inlineStr">
        <is>
          <t>N/A</t>
        </is>
      </c>
      <c r="S32" s="349" t="n"/>
      <c r="T32" s="349" t="n"/>
    </row>
    <row r="33" ht="30" customHeight="1">
      <c r="A33" s="383" t="inlineStr">
        <is>
          <t>Gaines                         (US - JE)</t>
        </is>
      </c>
      <c r="B33" s="344" t="inlineStr">
        <is>
          <t>Antonia</t>
        </is>
      </c>
      <c r="C33" s="332" t="inlineStr">
        <is>
          <t>Contractor</t>
        </is>
      </c>
      <c r="D33" s="326" t="n">
        <v>1612350600</v>
      </c>
      <c r="E33" s="353" t="inlineStr">
        <is>
          <t>US</t>
        </is>
      </c>
      <c r="F33" s="380" t="inlineStr">
        <is>
          <t>Leave</t>
        </is>
      </c>
      <c r="G33" s="397" t="inlineStr">
        <is>
          <t>Contractor will be on Gov't Block Leave until further notice</t>
        </is>
      </c>
      <c r="H33" s="332" t="inlineStr">
        <is>
          <t>ARMY</t>
        </is>
      </c>
      <c r="I33" s="344" t="inlineStr">
        <is>
          <t>USACE</t>
        </is>
      </c>
      <c r="J33" s="344" t="inlineStr">
        <is>
          <t>HNC/TFS</t>
        </is>
      </c>
      <c r="K33" s="357" t="n">
        <v>44976</v>
      </c>
      <c r="L33" s="355" t="n">
        <v>46079</v>
      </c>
      <c r="M33" s="328" t="inlineStr">
        <is>
          <t>N/A</t>
        </is>
      </c>
      <c r="N33" s="349" t="n"/>
      <c r="O33" s="349" t="n"/>
      <c r="P33" s="349" t="n"/>
      <c r="Q33" s="349" t="n"/>
      <c r="R33" s="333" t="inlineStr">
        <is>
          <t>N/A</t>
        </is>
      </c>
      <c r="S33" s="349" t="n"/>
      <c r="T33" s="349" t="n"/>
    </row>
    <row r="34" ht="30" customHeight="1">
      <c r="A34" s="383" t="inlineStr">
        <is>
          <t>Gipson                        (US - PGM)</t>
        </is>
      </c>
      <c r="B34" s="344" t="inlineStr">
        <is>
          <t>Dwayne</t>
        </is>
      </c>
      <c r="C34" s="332" t="inlineStr">
        <is>
          <t>Contractor</t>
        </is>
      </c>
      <c r="D34" s="326" t="n">
        <v>1118348229</v>
      </c>
      <c r="E34" s="380" t="inlineStr">
        <is>
          <t>UAE</t>
        </is>
      </c>
      <c r="F34" s="380" t="inlineStr">
        <is>
          <t>Remote</t>
        </is>
      </c>
      <c r="G34" s="332" t="inlineStr">
        <is>
          <t>Dubai - Contractor can not travel do to closed air space</t>
        </is>
      </c>
      <c r="H34" s="332" t="inlineStr">
        <is>
          <t>ARMY</t>
        </is>
      </c>
      <c r="I34" s="344" t="inlineStr">
        <is>
          <t>USACE</t>
        </is>
      </c>
      <c r="J34" s="344" t="inlineStr">
        <is>
          <t>HNC/TFS</t>
        </is>
      </c>
      <c r="K34" s="357" t="n">
        <v>44043</v>
      </c>
      <c r="L34" s="355" t="n">
        <v>46076</v>
      </c>
      <c r="M34" s="328" t="inlineStr">
        <is>
          <t>N/A</t>
        </is>
      </c>
      <c r="N34" s="349" t="n"/>
      <c r="O34" s="349" t="n"/>
      <c r="P34" s="349" t="n"/>
      <c r="Q34" s="349" t="n"/>
      <c r="R34" s="333" t="inlineStr">
        <is>
          <t>N/A</t>
        </is>
      </c>
      <c r="S34" s="349" t="n"/>
      <c r="T34" s="349" t="n"/>
    </row>
    <row r="35" ht="30" customHeight="1">
      <c r="A35" s="383" t="inlineStr">
        <is>
          <t>Hibbets                          (US - JE)</t>
        </is>
      </c>
      <c r="B35" s="344" t="inlineStr">
        <is>
          <t>Michael</t>
        </is>
      </c>
      <c r="C35" s="332" t="inlineStr">
        <is>
          <t>Contractor</t>
        </is>
      </c>
      <c r="D35" s="326" t="inlineStr">
        <is>
          <t>N/A</t>
        </is>
      </c>
      <c r="E35" s="344" t="inlineStr">
        <is>
          <t>Phillipines</t>
        </is>
      </c>
      <c r="F35" s="380" t="inlineStr">
        <is>
          <t>Leave</t>
        </is>
      </c>
      <c r="G35" s="397" t="inlineStr">
        <is>
          <t>Contractor will be on Gov't Block Leave until further notice</t>
        </is>
      </c>
      <c r="H35" s="332" t="inlineStr">
        <is>
          <t>ARMY</t>
        </is>
      </c>
      <c r="I35" s="344" t="inlineStr">
        <is>
          <t>USACE</t>
        </is>
      </c>
      <c r="J35" s="344" t="inlineStr">
        <is>
          <t>HNC/TFS</t>
        </is>
      </c>
      <c r="K35" s="357" t="n">
        <v>45949</v>
      </c>
      <c r="L35" s="355" t="n">
        <v>46067</v>
      </c>
      <c r="M35" s="328" t="inlineStr">
        <is>
          <t>N/A</t>
        </is>
      </c>
      <c r="N35" s="349" t="n"/>
      <c r="O35" s="349" t="n"/>
      <c r="P35" s="349" t="n"/>
      <c r="Q35" s="349" t="n"/>
      <c r="R35" s="333" t="inlineStr">
        <is>
          <t>N/A</t>
        </is>
      </c>
      <c r="S35" s="349" t="n"/>
      <c r="T35" s="349" t="n"/>
    </row>
    <row r="36" ht="30" customHeight="1">
      <c r="A36" s="383" t="inlineStr">
        <is>
          <t>Laxa                   (OCN - Property)</t>
        </is>
      </c>
      <c r="B36" s="344" t="inlineStr">
        <is>
          <t>Emmanuel</t>
        </is>
      </c>
      <c r="C36" s="332" t="inlineStr">
        <is>
          <t>Contractor</t>
        </is>
      </c>
      <c r="D36" s="326" t="n">
        <v>1464624410</v>
      </c>
      <c r="E36" s="353" t="inlineStr">
        <is>
          <t>Kuwait</t>
        </is>
      </c>
      <c r="F36" s="332" t="inlineStr">
        <is>
          <t>Present</t>
        </is>
      </c>
      <c r="G36" s="332" t="inlineStr">
        <is>
          <t>Mangaf  - Rosa Castle Apts</t>
        </is>
      </c>
      <c r="H36" s="332" t="inlineStr">
        <is>
          <t>ARMY</t>
        </is>
      </c>
      <c r="I36" s="344" t="inlineStr">
        <is>
          <t>USACE</t>
        </is>
      </c>
      <c r="J36" s="344" t="inlineStr">
        <is>
          <t>HNC/TFS</t>
        </is>
      </c>
      <c r="K36" s="536" t="n">
        <v>44043</v>
      </c>
      <c r="L36" s="355" t="n"/>
      <c r="M36" s="328" t="inlineStr">
        <is>
          <t>OCN</t>
        </is>
      </c>
      <c r="N36" s="349" t="n"/>
      <c r="O36" s="349" t="n"/>
      <c r="P36" s="349" t="n"/>
      <c r="Q36" s="349" t="n"/>
      <c r="R36" s="333" t="inlineStr">
        <is>
          <t>KuwaitMOCN</t>
        </is>
      </c>
      <c r="S36" s="349" t="n"/>
      <c r="T36" s="349" t="n"/>
    </row>
    <row r="37" ht="30" customHeight="1">
      <c r="A37" s="383" t="inlineStr">
        <is>
          <t>Ledbetter                     (US - JE)</t>
        </is>
      </c>
      <c r="B37" s="344" t="inlineStr">
        <is>
          <t>Jongi</t>
        </is>
      </c>
      <c r="C37" s="332" t="inlineStr">
        <is>
          <t>Contractor</t>
        </is>
      </c>
      <c r="D37" s="326" t="inlineStr">
        <is>
          <t>N/A</t>
        </is>
      </c>
      <c r="E37" s="344" t="inlineStr">
        <is>
          <t>US</t>
        </is>
      </c>
      <c r="F37" s="380" t="inlineStr">
        <is>
          <t>Leave</t>
        </is>
      </c>
      <c r="G37" s="397" t="inlineStr">
        <is>
          <t>Contractor will be on Gov't Block Leave until further notice</t>
        </is>
      </c>
      <c r="H37" s="332" t="inlineStr">
        <is>
          <t>ARMY</t>
        </is>
      </c>
      <c r="I37" s="344" t="inlineStr">
        <is>
          <t>USACE</t>
        </is>
      </c>
      <c r="J37" s="344" t="inlineStr">
        <is>
          <t>HNC/TFS</t>
        </is>
      </c>
      <c r="K37" s="536" t="n">
        <v>45827</v>
      </c>
      <c r="L37" s="355" t="n">
        <v>46067</v>
      </c>
      <c r="M37" s="328" t="inlineStr">
        <is>
          <t>N/A</t>
        </is>
      </c>
      <c r="N37" s="349" t="n"/>
      <c r="O37" s="349" t="n"/>
      <c r="P37" s="349" t="n"/>
      <c r="Q37" s="349" t="n"/>
      <c r="R37" s="333" t="inlineStr">
        <is>
          <t>N/A</t>
        </is>
      </c>
      <c r="S37" s="349" t="n"/>
      <c r="T37" s="349" t="n"/>
    </row>
    <row r="38" ht="30" customHeight="1">
      <c r="A38" s="383" t="inlineStr">
        <is>
          <t>Ligon                             (US - ME)</t>
        </is>
      </c>
      <c r="B38" s="344" t="inlineStr">
        <is>
          <t>Jeremy</t>
        </is>
      </c>
      <c r="C38" s="332" t="inlineStr">
        <is>
          <t>Contractor</t>
        </is>
      </c>
      <c r="D38" s="326" t="n">
        <v>1057629467</v>
      </c>
      <c r="E38" s="353" t="inlineStr">
        <is>
          <t>N/A</t>
        </is>
      </c>
      <c r="F38" s="380" t="inlineStr">
        <is>
          <t>LWOP</t>
        </is>
      </c>
      <c r="G38" s="381" t="inlineStr">
        <is>
          <t>Contractor will be on Leave Without Pay until further notice</t>
        </is>
      </c>
      <c r="H38" s="332" t="inlineStr">
        <is>
          <t>ARMY</t>
        </is>
      </c>
      <c r="I38" s="344" t="inlineStr">
        <is>
          <t>USACE</t>
        </is>
      </c>
      <c r="J38" s="344" t="inlineStr">
        <is>
          <t>HNC/TFS</t>
        </is>
      </c>
      <c r="K38" s="536" t="n">
        <v>45423</v>
      </c>
      <c r="L38" s="355" t="n">
        <v>45836</v>
      </c>
      <c r="M38" s="328" t="inlineStr">
        <is>
          <t>N/A</t>
        </is>
      </c>
      <c r="N38" s="349" t="n"/>
      <c r="O38" s="349" t="n"/>
      <c r="P38" s="349" t="n"/>
      <c r="Q38" s="349" t="n"/>
      <c r="R38" s="333" t="inlineStr">
        <is>
          <t>N/A</t>
        </is>
      </c>
      <c r="S38" s="349" t="n"/>
      <c r="T38" s="349" t="n"/>
    </row>
    <row r="39" ht="30" customHeight="1">
      <c r="A39" s="383" t="inlineStr">
        <is>
          <t>McGuire                        (UK - ME)</t>
        </is>
      </c>
      <c r="B39" s="344" t="inlineStr">
        <is>
          <t>Tom</t>
        </is>
      </c>
      <c r="C39" s="332" t="inlineStr">
        <is>
          <t>Contractor</t>
        </is>
      </c>
      <c r="D39" s="326" t="inlineStr">
        <is>
          <t>N/A</t>
        </is>
      </c>
      <c r="E39" s="344" t="inlineStr">
        <is>
          <t>UK</t>
        </is>
      </c>
      <c r="F39" s="380" t="inlineStr">
        <is>
          <t>Leave</t>
        </is>
      </c>
      <c r="G39" s="381" t="inlineStr">
        <is>
          <t>Contractor will be on Gov't Block Leave until further notice</t>
        </is>
      </c>
      <c r="H39" s="332" t="inlineStr">
        <is>
          <t>ARMY</t>
        </is>
      </c>
      <c r="I39" s="344" t="inlineStr">
        <is>
          <t>USACE</t>
        </is>
      </c>
      <c r="J39" s="344" t="inlineStr">
        <is>
          <t>HNC/TFS</t>
        </is>
      </c>
      <c r="K39" s="536" t="n">
        <v>45866</v>
      </c>
      <c r="L39" s="355" t="n">
        <v>46041</v>
      </c>
      <c r="M39" s="328" t="inlineStr">
        <is>
          <t>N/A</t>
        </is>
      </c>
      <c r="N39" s="349" t="n"/>
      <c r="O39" s="349" t="n"/>
      <c r="P39" s="349" t="n"/>
      <c r="Q39" s="349" t="n"/>
      <c r="R39" s="333" t="inlineStr">
        <is>
          <t>N/A</t>
        </is>
      </c>
      <c r="S39" s="349" t="n"/>
      <c r="T39" s="349" t="n"/>
    </row>
    <row r="40" ht="30" customHeight="1">
      <c r="A40" s="383" t="inlineStr">
        <is>
          <t>McKenna                      (UK - ME)</t>
        </is>
      </c>
      <c r="B40" s="344" t="inlineStr">
        <is>
          <t>Lee</t>
        </is>
      </c>
      <c r="C40" s="332" t="inlineStr">
        <is>
          <t>Contractor</t>
        </is>
      </c>
      <c r="D40" s="326" t="n">
        <v>1630747127</v>
      </c>
      <c r="E40" s="344" t="inlineStr">
        <is>
          <t>UK</t>
        </is>
      </c>
      <c r="F40" s="380" t="inlineStr">
        <is>
          <t>Leave</t>
        </is>
      </c>
      <c r="G40" s="397" t="inlineStr">
        <is>
          <t>Contractor will be on Gov't Block Leave until further notice</t>
        </is>
      </c>
      <c r="H40" s="332" t="inlineStr">
        <is>
          <t>ARMY</t>
        </is>
      </c>
      <c r="I40" s="344" t="inlineStr">
        <is>
          <t>USACE</t>
        </is>
      </c>
      <c r="J40" s="344" t="inlineStr">
        <is>
          <t>HNC/TFS</t>
        </is>
      </c>
      <c r="K40" s="536" t="n">
        <v>45323</v>
      </c>
      <c r="L40" s="355" t="n">
        <v>46088</v>
      </c>
      <c r="M40" s="328" t="inlineStr">
        <is>
          <t>N/A</t>
        </is>
      </c>
      <c r="N40" s="349" t="n"/>
      <c r="O40" s="349" t="n"/>
      <c r="P40" s="349" t="n"/>
      <c r="Q40" s="349" t="n"/>
      <c r="R40" s="333" t="inlineStr">
        <is>
          <t>N/A</t>
        </is>
      </c>
      <c r="S40" s="349" t="n"/>
      <c r="T40" s="349" t="n"/>
    </row>
    <row r="41" ht="30" customHeight="1">
      <c r="A41" s="383" t="inlineStr">
        <is>
          <t>McLean                        (UK - ME)</t>
        </is>
      </c>
      <c r="B41" s="344" t="inlineStr">
        <is>
          <t>Andrew</t>
        </is>
      </c>
      <c r="C41" s="332" t="inlineStr">
        <is>
          <t>Contractor</t>
        </is>
      </c>
      <c r="D41" s="326" t="inlineStr">
        <is>
          <t>N/A</t>
        </is>
      </c>
      <c r="E41" s="344" t="inlineStr">
        <is>
          <t>UK</t>
        </is>
      </c>
      <c r="F41" s="380" t="inlineStr">
        <is>
          <t>Leave</t>
        </is>
      </c>
      <c r="G41" s="397" t="inlineStr">
        <is>
          <t>Contractor will be on Gov't Block Leave until further notice</t>
        </is>
      </c>
      <c r="H41" s="332" t="inlineStr">
        <is>
          <t>ARMY</t>
        </is>
      </c>
      <c r="I41" s="344" t="inlineStr">
        <is>
          <t>USACE</t>
        </is>
      </c>
      <c r="J41" s="344" t="inlineStr">
        <is>
          <t>HNC/TFS</t>
        </is>
      </c>
      <c r="K41" s="536" t="n">
        <v>45768</v>
      </c>
      <c r="L41" s="355" t="n">
        <v>46086</v>
      </c>
      <c r="M41" s="328" t="inlineStr">
        <is>
          <t>N/A</t>
        </is>
      </c>
      <c r="N41" s="349" t="n"/>
      <c r="O41" s="349" t="n"/>
      <c r="P41" s="349" t="n"/>
      <c r="Q41" s="349" t="n"/>
      <c r="R41" s="333" t="inlineStr">
        <is>
          <t>N/A</t>
        </is>
      </c>
      <c r="S41" s="349" t="n"/>
      <c r="T41" s="349" t="n"/>
    </row>
    <row r="42" ht="30" customHeight="1">
      <c r="A42" s="383" t="inlineStr">
        <is>
          <t>Mitchell                          (UK - JE)</t>
        </is>
      </c>
      <c r="B42" s="344" t="inlineStr">
        <is>
          <t>Jonathon</t>
        </is>
      </c>
      <c r="C42" s="332" t="inlineStr">
        <is>
          <t>Contractor</t>
        </is>
      </c>
      <c r="D42" s="326" t="inlineStr">
        <is>
          <t>N/A</t>
        </is>
      </c>
      <c r="E42" s="344" t="inlineStr">
        <is>
          <t>UK</t>
        </is>
      </c>
      <c r="F42" s="380" t="inlineStr">
        <is>
          <t>Leave</t>
        </is>
      </c>
      <c r="G42" s="397" t="inlineStr">
        <is>
          <t>Contractor will be on Gov't Block Leave until further notice</t>
        </is>
      </c>
      <c r="H42" s="332" t="inlineStr">
        <is>
          <t>ARMY</t>
        </is>
      </c>
      <c r="I42" s="344" t="inlineStr">
        <is>
          <t>USACE</t>
        </is>
      </c>
      <c r="J42" s="344" t="inlineStr">
        <is>
          <t>HNC/TFS</t>
        </is>
      </c>
      <c r="K42" s="536" t="n">
        <v>45866</v>
      </c>
      <c r="L42" s="355" t="n">
        <v>46066</v>
      </c>
      <c r="M42" s="328" t="inlineStr">
        <is>
          <t>N/A</t>
        </is>
      </c>
      <c r="N42" s="349" t="n"/>
      <c r="O42" s="349" t="n"/>
      <c r="P42" s="349" t="n"/>
      <c r="Q42" s="349" t="n"/>
      <c r="R42" s="333" t="inlineStr">
        <is>
          <t>N/A</t>
        </is>
      </c>
      <c r="S42" s="349" t="n"/>
      <c r="T42" s="349" t="n"/>
    </row>
    <row r="43" ht="30" customHeight="1">
      <c r="A43" s="383" t="inlineStr">
        <is>
          <t>Munoz                           (US - ME)</t>
        </is>
      </c>
      <c r="B43" s="344" t="inlineStr">
        <is>
          <t>Salomon</t>
        </is>
      </c>
      <c r="C43" s="332" t="inlineStr">
        <is>
          <t>Contractor</t>
        </is>
      </c>
      <c r="D43" s="326" t="inlineStr">
        <is>
          <t>N/A</t>
        </is>
      </c>
      <c r="E43" s="344" t="inlineStr">
        <is>
          <t>Jordan</t>
        </is>
      </c>
      <c r="F43" s="380" t="inlineStr">
        <is>
          <t>Present</t>
        </is>
      </c>
      <c r="G43" s="397" t="inlineStr">
        <is>
          <t>Amman - New Apartments Bldg 9</t>
        </is>
      </c>
      <c r="H43" s="332" t="inlineStr">
        <is>
          <t>ARMY</t>
        </is>
      </c>
      <c r="I43" s="344" t="inlineStr">
        <is>
          <t>USACE</t>
        </is>
      </c>
      <c r="J43" s="344" t="inlineStr">
        <is>
          <t>HNC/TFS</t>
        </is>
      </c>
      <c r="K43" s="536" t="n">
        <v>45609</v>
      </c>
      <c r="L43" s="355" t="n"/>
      <c r="M43" s="328" t="inlineStr">
        <is>
          <t>N/A</t>
        </is>
      </c>
      <c r="N43" s="349" t="n"/>
      <c r="O43" s="349" t="n"/>
      <c r="P43" s="349" t="n"/>
      <c r="Q43" s="349" t="inlineStr">
        <is>
          <t xml:space="preserve"> </t>
        </is>
      </c>
      <c r="R43" s="333" t="inlineStr">
        <is>
          <t>JordanAUS</t>
        </is>
      </c>
      <c r="S43" s="349" t="n"/>
      <c r="T43" s="349" t="n"/>
    </row>
    <row r="44" ht="30" customHeight="1">
      <c r="A44" s="383" t="inlineStr">
        <is>
          <t>Nelson                           (UK - JE)</t>
        </is>
      </c>
      <c r="B44" s="344" t="inlineStr">
        <is>
          <t>Ian</t>
        </is>
      </c>
      <c r="C44" s="332" t="inlineStr">
        <is>
          <t>Contractor</t>
        </is>
      </c>
      <c r="D44" s="326" t="inlineStr">
        <is>
          <t>N/A</t>
        </is>
      </c>
      <c r="E44" s="353" t="inlineStr">
        <is>
          <t>N/A</t>
        </is>
      </c>
      <c r="F44" s="380" t="inlineStr">
        <is>
          <t>R/R</t>
        </is>
      </c>
      <c r="G44" s="381" t="inlineStr">
        <is>
          <t>Contractor will be on R/R until until 1 Apr</t>
        </is>
      </c>
      <c r="H44" s="332" t="inlineStr">
        <is>
          <t>ARMY</t>
        </is>
      </c>
      <c r="I44" s="344" t="inlineStr">
        <is>
          <t>USACE</t>
        </is>
      </c>
      <c r="J44" s="344" t="inlineStr">
        <is>
          <t>HNC/TFS</t>
        </is>
      </c>
      <c r="K44" s="536" t="n">
        <v>45748</v>
      </c>
      <c r="L44" s="355" t="n">
        <v>46066</v>
      </c>
      <c r="M44" s="328" t="inlineStr">
        <is>
          <t>N/A</t>
        </is>
      </c>
      <c r="N44" s="349" t="n"/>
      <c r="O44" s="349" t="n"/>
      <c r="P44" s="349" t="n"/>
      <c r="Q44" s="349" t="n"/>
      <c r="R44" s="333" t="inlineStr">
        <is>
          <t>N/A</t>
        </is>
      </c>
      <c r="S44" s="349" t="n"/>
      <c r="T44" s="349" t="n"/>
    </row>
    <row r="45" ht="30" customHeight="1">
      <c r="A45" s="383" t="inlineStr">
        <is>
          <t>Pearson                        (UK - JE)</t>
        </is>
      </c>
      <c r="B45" s="344" t="inlineStr">
        <is>
          <t xml:space="preserve">Craig </t>
        </is>
      </c>
      <c r="C45" s="332" t="inlineStr">
        <is>
          <t>Contractor</t>
        </is>
      </c>
      <c r="D45" s="326" t="n">
        <v>1624060101</v>
      </c>
      <c r="E45" s="344" t="inlineStr">
        <is>
          <t>UK</t>
        </is>
      </c>
      <c r="F45" s="380" t="inlineStr">
        <is>
          <t>Leave</t>
        </is>
      </c>
      <c r="G45" s="397" t="inlineStr">
        <is>
          <t>Contractor will be on Gov't Block Leave until further notice</t>
        </is>
      </c>
      <c r="H45" s="332" t="inlineStr">
        <is>
          <t>ARMY</t>
        </is>
      </c>
      <c r="I45" s="344" t="inlineStr">
        <is>
          <t>USACE</t>
        </is>
      </c>
      <c r="J45" s="344" t="inlineStr">
        <is>
          <t>HNC/TFS</t>
        </is>
      </c>
      <c r="K45" s="536" t="n">
        <v>44778</v>
      </c>
      <c r="L45" s="358" t="n">
        <v>46088</v>
      </c>
      <c r="M45" s="328" t="inlineStr">
        <is>
          <t>N/A</t>
        </is>
      </c>
      <c r="N45" s="349" t="inlineStr">
        <is>
          <t xml:space="preserve"> </t>
        </is>
      </c>
      <c r="O45" s="349" t="n"/>
      <c r="P45" s="349" t="n"/>
      <c r="Q45" s="349" t="n"/>
      <c r="R45" s="333" t="inlineStr">
        <is>
          <t>N/A</t>
        </is>
      </c>
      <c r="S45" s="349" t="n"/>
      <c r="T45" s="349" t="n"/>
    </row>
    <row r="46" ht="30" customHeight="1">
      <c r="A46" s="383" t="inlineStr">
        <is>
          <t>Picard                           (UK - ME)</t>
        </is>
      </c>
      <c r="B46" s="344" t="inlineStr">
        <is>
          <t>Justin</t>
        </is>
      </c>
      <c r="C46" s="332" t="inlineStr">
        <is>
          <t>Contractor</t>
        </is>
      </c>
      <c r="D46" s="326" t="n">
        <v>1549290686</v>
      </c>
      <c r="E46" s="344" t="inlineStr">
        <is>
          <t>N/A</t>
        </is>
      </c>
      <c r="F46" s="380" t="inlineStr">
        <is>
          <t>R/R</t>
        </is>
      </c>
      <c r="G46" s="381" t="inlineStr">
        <is>
          <t>Contractor will be on R/R until until 4 Apr</t>
        </is>
      </c>
      <c r="H46" s="332" t="inlineStr">
        <is>
          <t>ARMY</t>
        </is>
      </c>
      <c r="I46" s="344" t="inlineStr">
        <is>
          <t>USACE</t>
        </is>
      </c>
      <c r="J46" s="344" t="inlineStr">
        <is>
          <t>HNC/TFS</t>
        </is>
      </c>
      <c r="K46" s="536" t="n">
        <v>44779</v>
      </c>
      <c r="L46" s="358" t="n">
        <v>46100</v>
      </c>
      <c r="M46" s="328" t="inlineStr">
        <is>
          <t>OCN</t>
        </is>
      </c>
      <c r="N46" s="349" t="n"/>
      <c r="O46" s="349" t="n"/>
      <c r="P46" s="349" t="n"/>
      <c r="Q46" s="349" t="n"/>
      <c r="R46" s="333" t="inlineStr">
        <is>
          <t>N/A</t>
        </is>
      </c>
      <c r="S46" s="349" t="n"/>
      <c r="T46" s="349" t="n"/>
    </row>
    <row r="47" ht="30" customHeight="1">
      <c r="A47" s="383" t="inlineStr">
        <is>
          <t>Richards                       (UK - JE)</t>
        </is>
      </c>
      <c r="B47" s="344" t="inlineStr">
        <is>
          <t>Christopher</t>
        </is>
      </c>
      <c r="C47" s="332" t="inlineStr">
        <is>
          <t>Contractor</t>
        </is>
      </c>
      <c r="D47" s="326" t="inlineStr">
        <is>
          <t>N/A</t>
        </is>
      </c>
      <c r="E47" s="344" t="inlineStr">
        <is>
          <t>UK</t>
        </is>
      </c>
      <c r="F47" s="380" t="inlineStr">
        <is>
          <t>Leave</t>
        </is>
      </c>
      <c r="G47" s="397" t="inlineStr">
        <is>
          <t>Contractor will be on Gov't Block Leave until further notice</t>
        </is>
      </c>
      <c r="H47" s="332" t="inlineStr">
        <is>
          <t>ARMY</t>
        </is>
      </c>
      <c r="I47" s="344" t="inlineStr">
        <is>
          <t>USACE</t>
        </is>
      </c>
      <c r="J47" s="344" t="inlineStr">
        <is>
          <t>HNC/TFS</t>
        </is>
      </c>
      <c r="K47" s="536" t="n">
        <v>45430</v>
      </c>
      <c r="L47" s="358" t="n">
        <v>46066</v>
      </c>
      <c r="M47" s="328" t="inlineStr">
        <is>
          <t>N/A</t>
        </is>
      </c>
      <c r="N47" s="349" t="n"/>
      <c r="O47" s="349" t="n"/>
      <c r="P47" s="349" t="n"/>
      <c r="Q47" s="349" t="n"/>
      <c r="R47" s="333" t="inlineStr">
        <is>
          <t>N/A</t>
        </is>
      </c>
      <c r="S47" s="349" t="n"/>
      <c r="T47" s="349" t="n"/>
    </row>
    <row r="48" ht="30" customHeight="1">
      <c r="A48" s="383" t="inlineStr">
        <is>
          <t>Regan                            (UK - JE)</t>
        </is>
      </c>
      <c r="B48" s="344" t="inlineStr">
        <is>
          <t>Kieran</t>
        </is>
      </c>
      <c r="C48" s="332" t="inlineStr">
        <is>
          <t>Contractor</t>
        </is>
      </c>
      <c r="D48" s="326" t="n">
        <v>1626238706</v>
      </c>
      <c r="E48" s="344" t="inlineStr">
        <is>
          <t>UK</t>
        </is>
      </c>
      <c r="F48" s="380" t="inlineStr">
        <is>
          <t>Leave</t>
        </is>
      </c>
      <c r="G48" s="397" t="inlineStr">
        <is>
          <t>Contractor will be on Gov't Block Leave until further notice</t>
        </is>
      </c>
      <c r="H48" s="332" t="inlineStr">
        <is>
          <t>ARMY</t>
        </is>
      </c>
      <c r="I48" s="344" t="inlineStr">
        <is>
          <t>USACE</t>
        </is>
      </c>
      <c r="J48" s="344" t="inlineStr">
        <is>
          <t>HNC/TFS</t>
        </is>
      </c>
      <c r="K48" s="536" t="n">
        <v>45159</v>
      </c>
      <c r="L48" s="358" t="n">
        <v>46077</v>
      </c>
      <c r="M48" s="328" t="inlineStr">
        <is>
          <t>N/A</t>
        </is>
      </c>
      <c r="N48" s="349" t="n"/>
      <c r="O48" s="349" t="n"/>
      <c r="P48" s="349" t="n"/>
      <c r="Q48" s="349" t="n"/>
      <c r="R48" s="333" t="inlineStr">
        <is>
          <t>N/A</t>
        </is>
      </c>
      <c r="S48" s="349" t="n"/>
      <c r="T48" s="349" t="n"/>
    </row>
    <row r="49" ht="30" customHeight="1">
      <c r="A49" s="383" t="inlineStr">
        <is>
          <t>Sharp                            (UK - ME)</t>
        </is>
      </c>
      <c r="B49" s="344" t="inlineStr">
        <is>
          <t>Jonathan</t>
        </is>
      </c>
      <c r="C49" s="332" t="inlineStr">
        <is>
          <t>Contractor</t>
        </is>
      </c>
      <c r="D49" s="361" t="n">
        <v>1539121681</v>
      </c>
      <c r="E49" s="344" t="inlineStr">
        <is>
          <t>Jordan</t>
        </is>
      </c>
      <c r="F49" s="380" t="inlineStr">
        <is>
          <t>Present</t>
        </is>
      </c>
      <c r="G49" s="381" t="inlineStr">
        <is>
          <t>Amman - New Apartments Bldg 9</t>
        </is>
      </c>
      <c r="H49" s="332" t="inlineStr">
        <is>
          <t>ARMY</t>
        </is>
      </c>
      <c r="I49" s="344" t="inlineStr">
        <is>
          <t>USACE</t>
        </is>
      </c>
      <c r="J49" s="344" t="inlineStr">
        <is>
          <t>HNC/TFS</t>
        </is>
      </c>
      <c r="K49" s="357" t="n">
        <v>44321</v>
      </c>
      <c r="L49" s="355" t="n"/>
      <c r="M49" s="328" t="inlineStr">
        <is>
          <t>OCN</t>
        </is>
      </c>
      <c r="N49" s="349" t="n"/>
      <c r="O49" s="349" t="n"/>
      <c r="P49" s="349" t="inlineStr">
        <is>
          <t xml:space="preserve"> </t>
        </is>
      </c>
      <c r="Q49" s="349" t="n"/>
      <c r="R49" s="333" t="inlineStr">
        <is>
          <t>JordanAOCN</t>
        </is>
      </c>
      <c r="S49" s="349" t="n"/>
      <c r="T49" s="349" t="n"/>
    </row>
    <row r="50" ht="30" customHeight="1">
      <c r="A50" s="383" t="inlineStr">
        <is>
          <t>Smith                         (US - SSHO)</t>
        </is>
      </c>
      <c r="B50" s="344" t="inlineStr">
        <is>
          <t>Bryan</t>
        </is>
      </c>
      <c r="C50" s="332" t="inlineStr">
        <is>
          <t>Contractor</t>
        </is>
      </c>
      <c r="D50" s="361" t="inlineStr">
        <is>
          <t>N/A</t>
        </is>
      </c>
      <c r="E50" s="353" t="inlineStr">
        <is>
          <t>US</t>
        </is>
      </c>
      <c r="F50" s="380" t="inlineStr">
        <is>
          <t>Remote</t>
        </is>
      </c>
      <c r="G50" s="381" t="inlineStr">
        <is>
          <t>US - HOR</t>
        </is>
      </c>
      <c r="H50" s="332" t="inlineStr">
        <is>
          <t>ARMY</t>
        </is>
      </c>
      <c r="I50" s="344" t="inlineStr">
        <is>
          <t>USACE</t>
        </is>
      </c>
      <c r="J50" s="344" t="inlineStr">
        <is>
          <t>HNC/TFS</t>
        </is>
      </c>
      <c r="K50" s="536" t="n">
        <v>45937</v>
      </c>
      <c r="L50" s="355" t="n">
        <v>46011</v>
      </c>
      <c r="M50" s="328" t="inlineStr">
        <is>
          <t>N/A</t>
        </is>
      </c>
      <c r="N50" s="349" t="n"/>
      <c r="O50" s="349" t="n"/>
      <c r="P50" s="349" t="n"/>
      <c r="Q50" s="349" t="n"/>
      <c r="R50" s="333" t="inlineStr">
        <is>
          <t>N/A</t>
        </is>
      </c>
      <c r="S50" s="349" t="n"/>
      <c r="T50" s="349" t="n"/>
    </row>
    <row r="51" ht="30" customHeight="1">
      <c r="A51" s="383" t="inlineStr">
        <is>
          <t>Smithson                        (UK - JE)</t>
        </is>
      </c>
      <c r="B51" s="344" t="inlineStr">
        <is>
          <t>Brett</t>
        </is>
      </c>
      <c r="C51" s="332" t="inlineStr">
        <is>
          <t>Contractor</t>
        </is>
      </c>
      <c r="D51" s="361" t="inlineStr">
        <is>
          <t>N/A</t>
        </is>
      </c>
      <c r="E51" s="344" t="inlineStr">
        <is>
          <t>Jordan</t>
        </is>
      </c>
      <c r="F51" s="380" t="inlineStr">
        <is>
          <t>Present</t>
        </is>
      </c>
      <c r="G51" s="381" t="inlineStr">
        <is>
          <t>Amman - New Apartments Bldg 9</t>
        </is>
      </c>
      <c r="H51" s="332" t="inlineStr">
        <is>
          <t>ARMY</t>
        </is>
      </c>
      <c r="I51" s="379" t="inlineStr">
        <is>
          <t>USACE</t>
        </is>
      </c>
      <c r="J51" s="344" t="inlineStr">
        <is>
          <t>HNC/TFS</t>
        </is>
      </c>
      <c r="K51" s="536" t="n">
        <v>45950</v>
      </c>
      <c r="L51" s="362" t="n"/>
      <c r="M51" s="328" t="inlineStr">
        <is>
          <t>OCN</t>
        </is>
      </c>
      <c r="N51" s="349" t="n"/>
      <c r="O51" s="349" t="n"/>
      <c r="P51" s="349" t="n"/>
      <c r="Q51" s="349" t="n"/>
      <c r="R51" s="333" t="inlineStr">
        <is>
          <t>JordanAOCN</t>
        </is>
      </c>
      <c r="S51" s="349" t="n"/>
      <c r="T51" s="349" t="n"/>
    </row>
    <row r="52" ht="30" customHeight="1">
      <c r="A52" s="383" t="inlineStr">
        <is>
          <t>Teanby                          (UK - ME)</t>
        </is>
      </c>
      <c r="B52" s="344" t="inlineStr">
        <is>
          <t>James</t>
        </is>
      </c>
      <c r="C52" s="332" t="inlineStr">
        <is>
          <t>Contractor</t>
        </is>
      </c>
      <c r="D52" s="326" t="n">
        <v>1604948807</v>
      </c>
      <c r="E52" s="353" t="inlineStr">
        <is>
          <t>N/A</t>
        </is>
      </c>
      <c r="F52" s="400" t="inlineStr">
        <is>
          <t>LWOP</t>
        </is>
      </c>
      <c r="G52" s="381" t="inlineStr">
        <is>
          <t>Contractor will be on Leave Without Pay until further notice</t>
        </is>
      </c>
      <c r="H52" s="332" t="inlineStr">
        <is>
          <t>ARMY</t>
        </is>
      </c>
      <c r="I52" s="344" t="inlineStr">
        <is>
          <t>USACE</t>
        </is>
      </c>
      <c r="J52" s="344" t="inlineStr">
        <is>
          <t>HNC/TFS</t>
        </is>
      </c>
      <c r="K52" s="357" t="n">
        <v>44342</v>
      </c>
      <c r="L52" s="362" t="n">
        <v>45769</v>
      </c>
      <c r="M52" s="328" t="inlineStr">
        <is>
          <t>N/A</t>
        </is>
      </c>
      <c r="N52" s="349" t="n"/>
      <c r="O52" s="349" t="n"/>
      <c r="P52" s="349" t="n"/>
      <c r="Q52" s="349" t="n"/>
      <c r="R52" s="333" t="inlineStr">
        <is>
          <t>N/A</t>
        </is>
      </c>
      <c r="S52" s="349" t="n"/>
      <c r="T52" s="349" t="n"/>
    </row>
    <row r="53" ht="30" customHeight="1">
      <c r="A53" s="384" t="inlineStr">
        <is>
          <t>Thompson                  (UK - PM)</t>
        </is>
      </c>
      <c r="B53" s="363" t="inlineStr">
        <is>
          <t>Glenn</t>
        </is>
      </c>
      <c r="C53" s="332" t="inlineStr">
        <is>
          <t>Contractor</t>
        </is>
      </c>
      <c r="D53" s="361" t="n">
        <v>1539088706</v>
      </c>
      <c r="E53" s="344" t="inlineStr">
        <is>
          <t>UK</t>
        </is>
      </c>
      <c r="F53" s="380" t="inlineStr">
        <is>
          <t>Leave</t>
        </is>
      </c>
      <c r="G53" s="397" t="inlineStr">
        <is>
          <t>Contractor will be on Gov't Block Leave until further notice</t>
        </is>
      </c>
      <c r="H53" s="332" t="inlineStr">
        <is>
          <t>ARMY</t>
        </is>
      </c>
      <c r="I53" s="344" t="inlineStr">
        <is>
          <t>USACE</t>
        </is>
      </c>
      <c r="J53" s="344" t="inlineStr">
        <is>
          <t>HNC/TFS</t>
        </is>
      </c>
      <c r="K53" s="357" t="n">
        <v>44085</v>
      </c>
      <c r="L53" s="355" t="n">
        <v>46074</v>
      </c>
      <c r="M53" s="328" t="inlineStr">
        <is>
          <t>N/A</t>
        </is>
      </c>
      <c r="N53" s="349" t="n"/>
      <c r="O53" s="349" t="n"/>
      <c r="P53" s="349" t="n"/>
      <c r="Q53" s="349" t="n"/>
      <c r="R53" s="333" t="inlineStr">
        <is>
          <t>N/A</t>
        </is>
      </c>
      <c r="S53" s="349" t="n"/>
      <c r="T53" s="349" t="n"/>
    </row>
    <row r="54" ht="30" customHeight="1">
      <c r="A54" s="383" t="inlineStr">
        <is>
          <t>Thornton               (UK - QA /QC)</t>
        </is>
      </c>
      <c r="B54" s="344" t="inlineStr">
        <is>
          <t>Brian</t>
        </is>
      </c>
      <c r="C54" s="364" t="inlineStr">
        <is>
          <t>Contractor</t>
        </is>
      </c>
      <c r="D54" s="326" t="n">
        <v>1551553490</v>
      </c>
      <c r="E54" s="380" t="inlineStr">
        <is>
          <t>UK</t>
        </is>
      </c>
      <c r="F54" s="380" t="inlineStr">
        <is>
          <t>Remote</t>
        </is>
      </c>
      <c r="G54" s="332" t="inlineStr">
        <is>
          <t>UK - HOR</t>
        </is>
      </c>
      <c r="H54" s="332" t="inlineStr">
        <is>
          <t>ARMY</t>
        </is>
      </c>
      <c r="I54" s="344" t="inlineStr">
        <is>
          <t>USACE</t>
        </is>
      </c>
      <c r="J54" s="344" t="inlineStr">
        <is>
          <t>HNC/TFS</t>
        </is>
      </c>
      <c r="K54" s="357" t="n">
        <v>44073</v>
      </c>
      <c r="L54" s="358" t="inlineStr">
        <is>
          <t>N/A</t>
        </is>
      </c>
      <c r="M54" s="328" t="inlineStr">
        <is>
          <t>N/A</t>
        </is>
      </c>
      <c r="N54" s="349" t="n"/>
      <c r="O54" s="349" t="n"/>
      <c r="P54" s="349" t="n"/>
      <c r="Q54" s="349" t="n"/>
      <c r="R54" s="333" t="inlineStr">
        <is>
          <t>N/A</t>
        </is>
      </c>
      <c r="S54" s="349" t="n"/>
      <c r="T54" s="349" t="n"/>
    </row>
    <row r="55" ht="30" customHeight="1">
      <c r="A55" s="383" t="inlineStr">
        <is>
          <t>Vincent-Edwards         (UK - ME)</t>
        </is>
      </c>
      <c r="B55" s="344" t="inlineStr">
        <is>
          <t>Giles</t>
        </is>
      </c>
      <c r="C55" s="364" t="inlineStr">
        <is>
          <t>Contractor</t>
        </is>
      </c>
      <c r="D55" s="326" t="n">
        <v>1615774606</v>
      </c>
      <c r="E55" s="344" t="inlineStr">
        <is>
          <t>UK</t>
        </is>
      </c>
      <c r="F55" s="380" t="inlineStr">
        <is>
          <t>Leave</t>
        </is>
      </c>
      <c r="G55" s="397" t="inlineStr">
        <is>
          <t>Contractor will be on Gov't Block Leave until further notice</t>
        </is>
      </c>
      <c r="H55" s="332" t="inlineStr">
        <is>
          <t>ARMY</t>
        </is>
      </c>
      <c r="I55" s="344" t="inlineStr">
        <is>
          <t>USACE</t>
        </is>
      </c>
      <c r="J55" s="344" t="inlineStr">
        <is>
          <t>HNC/TFS</t>
        </is>
      </c>
      <c r="K55" s="357" t="n">
        <v>44715</v>
      </c>
      <c r="L55" s="358" t="n">
        <v>46087</v>
      </c>
      <c r="M55" s="328" t="inlineStr">
        <is>
          <t>N/A</t>
        </is>
      </c>
      <c r="N55" s="349" t="n"/>
      <c r="O55" s="349" t="n"/>
      <c r="P55" s="349" t="n"/>
      <c r="Q55" s="349" t="n"/>
      <c r="R55" s="333" t="inlineStr">
        <is>
          <t>N/A</t>
        </is>
      </c>
      <c r="S55" s="349" t="n"/>
      <c r="T55" s="349" t="n"/>
    </row>
    <row r="56" ht="30" customHeight="1">
      <c r="A56" s="383" t="inlineStr">
        <is>
          <t>Whelan                        (UK - ME)</t>
        </is>
      </c>
      <c r="B56" s="344" t="inlineStr">
        <is>
          <t>Philip</t>
        </is>
      </c>
      <c r="C56" s="364" t="inlineStr">
        <is>
          <t>Contractor</t>
        </is>
      </c>
      <c r="D56" s="326" t="inlineStr">
        <is>
          <t>N/A</t>
        </is>
      </c>
      <c r="E56" s="344" t="inlineStr">
        <is>
          <t>UK</t>
        </is>
      </c>
      <c r="F56" s="380" t="inlineStr">
        <is>
          <t>Leave</t>
        </is>
      </c>
      <c r="G56" s="381" t="inlineStr">
        <is>
          <t>Contractor will be on Gov't Block Leave until further notice</t>
        </is>
      </c>
      <c r="H56" s="332" t="inlineStr">
        <is>
          <t>ARMY</t>
        </is>
      </c>
      <c r="I56" s="344" t="inlineStr">
        <is>
          <t>USACE</t>
        </is>
      </c>
      <c r="J56" s="344" t="inlineStr">
        <is>
          <t>HNC/TFS</t>
        </is>
      </c>
      <c r="K56" s="357" t="n">
        <v>45710</v>
      </c>
      <c r="L56" s="358" t="n">
        <v>46066</v>
      </c>
      <c r="M56" s="328" t="inlineStr">
        <is>
          <t>N/A</t>
        </is>
      </c>
      <c r="N56" s="349" t="n"/>
      <c r="O56" s="349" t="n"/>
      <c r="P56" s="349" t="n"/>
      <c r="Q56" s="349" t="n"/>
      <c r="R56" s="333" t="inlineStr">
        <is>
          <t>N/A</t>
        </is>
      </c>
      <c r="S56" s="349" t="n"/>
      <c r="T56" s="349" t="n"/>
    </row>
    <row r="57">
      <c r="A57" s="365" t="n"/>
      <c r="B57" s="365" t="n"/>
      <c r="C57" s="365" t="n"/>
      <c r="D57" s="365" t="n"/>
      <c r="E57" s="365" t="n"/>
      <c r="F57" s="365" t="n"/>
      <c r="G57" s="365" t="n"/>
      <c r="H57" s="365" t="n"/>
      <c r="I57" s="365" t="n"/>
      <c r="J57" s="365" t="n"/>
      <c r="K57" s="366" t="n"/>
      <c r="L57" s="366" t="n"/>
      <c r="M57" s="367" t="n"/>
      <c r="N57" s="349" t="n"/>
      <c r="O57" s="349" t="n"/>
      <c r="P57" s="301" t="n"/>
      <c r="Q57" s="301" t="n"/>
      <c r="R57" s="301" t="n"/>
      <c r="S57" s="301" t="n"/>
      <c r="T57" s="301" t="n"/>
    </row>
    <row r="58">
      <c r="A58" s="365" t="n"/>
      <c r="B58" s="365" t="n"/>
      <c r="C58" s="365" t="n"/>
      <c r="D58" s="365" t="n"/>
      <c r="E58" s="365" t="n"/>
      <c r="F58" s="365" t="n"/>
      <c r="G58" s="365" t="n"/>
      <c r="H58" s="365" t="n"/>
      <c r="I58" s="365" t="n"/>
      <c r="J58" s="365" t="n"/>
      <c r="K58" s="366" t="n"/>
      <c r="L58" s="366" t="n"/>
      <c r="M58" s="367" t="n"/>
      <c r="N58" s="349" t="n"/>
      <c r="O58" s="349" t="n"/>
      <c r="P58" s="301" t="n"/>
      <c r="Q58" s="301" t="n"/>
      <c r="R58" s="301" t="inlineStr">
        <is>
          <t xml:space="preserve"> </t>
        </is>
      </c>
      <c r="S58" s="301" t="n"/>
      <c r="T58" s="301" t="n"/>
    </row>
    <row r="59">
      <c r="A59" s="365" t="n"/>
      <c r="B59" s="365" t="n"/>
      <c r="C59" s="365" t="n"/>
      <c r="D59" s="365" t="n"/>
      <c r="E59" s="488" t="n"/>
      <c r="F59" s="488" t="n"/>
      <c r="G59" s="488" t="n"/>
      <c r="H59" s="365" t="n"/>
      <c r="I59" s="365" t="n"/>
      <c r="J59" s="365" t="n"/>
      <c r="K59" s="366" t="n"/>
      <c r="L59" s="366" t="n"/>
      <c r="M59" s="367" t="n"/>
      <c r="N59" s="349" t="n"/>
      <c r="O59" s="349" t="n"/>
      <c r="P59" s="301" t="n"/>
      <c r="Q59" s="301" t="n"/>
      <c r="R59" s="301" t="n"/>
      <c r="S59" s="301" t="n"/>
      <c r="T59" s="301" t="n"/>
    </row>
    <row r="60">
      <c r="A60" s="365" t="n"/>
      <c r="B60" s="365" t="n"/>
      <c r="C60" s="365" t="n"/>
      <c r="D60" s="365" t="n"/>
      <c r="E60" s="365" t="n"/>
      <c r="F60" s="365" t="n"/>
      <c r="G60" s="365" t="n"/>
      <c r="H60" s="365" t="n"/>
      <c r="I60" s="365" t="n"/>
      <c r="J60" s="365" t="n"/>
      <c r="K60" s="366" t="n"/>
      <c r="L60" s="366" t="n"/>
      <c r="M60" s="367" t="n"/>
      <c r="N60" s="349" t="n"/>
      <c r="O60" s="349" t="n"/>
      <c r="P60" s="301" t="n"/>
      <c r="Q60" s="301" t="n"/>
      <c r="R60" s="301" t="n"/>
      <c r="S60" s="301" t="n"/>
      <c r="T60" s="301" t="n"/>
    </row>
    <row r="61">
      <c r="A61" s="365" t="n"/>
      <c r="B61" s="365" t="n"/>
      <c r="C61" s="365" t="n"/>
      <c r="D61" s="365" t="n"/>
      <c r="E61" s="365" t="n"/>
      <c r="F61" s="365" t="n"/>
      <c r="G61" s="365" t="n"/>
      <c r="H61" s="365" t="n"/>
      <c r="I61" s="365" t="n"/>
      <c r="J61" s="365" t="n"/>
      <c r="K61" s="366" t="n"/>
      <c r="L61" s="366" t="n"/>
      <c r="M61" s="367" t="n"/>
      <c r="N61" s="349" t="n"/>
      <c r="O61" s="349" t="n"/>
      <c r="P61" s="301" t="n"/>
      <c r="Q61" s="301" t="n"/>
      <c r="R61" s="301" t="inlineStr">
        <is>
          <t xml:space="preserve"> </t>
        </is>
      </c>
      <c r="S61" s="301" t="n"/>
      <c r="T61" s="301" t="n"/>
    </row>
    <row r="62">
      <c r="A62" s="365" t="n"/>
      <c r="B62" s="365" t="n"/>
      <c r="C62" s="365" t="n"/>
      <c r="D62" s="365" t="n"/>
      <c r="E62" s="365" t="n"/>
      <c r="F62" s="365" t="n"/>
      <c r="G62" s="365" t="inlineStr">
        <is>
          <t xml:space="preserve"> </t>
        </is>
      </c>
      <c r="H62" s="365" t="n"/>
      <c r="I62" s="365" t="n"/>
      <c r="J62" s="365" t="n"/>
      <c r="K62" s="366" t="n"/>
      <c r="L62" s="366" t="n"/>
      <c r="M62" s="367" t="n"/>
      <c r="N62" s="349" t="n"/>
      <c r="O62" s="349" t="n"/>
      <c r="P62" s="301" t="n"/>
      <c r="Q62" s="301" t="n"/>
      <c r="R62" s="301" t="n"/>
      <c r="S62" s="301" t="n"/>
      <c r="T62" s="301" t="n"/>
    </row>
    <row r="63">
      <c r="A63" s="365" t="n"/>
      <c r="B63" s="365" t="n"/>
      <c r="C63" s="365" t="n"/>
      <c r="D63" s="365" t="n"/>
      <c r="E63" s="365" t="n"/>
      <c r="F63" s="365" t="n"/>
      <c r="G63" s="365" t="n"/>
      <c r="H63" s="365" t="n"/>
      <c r="I63" s="365" t="n"/>
      <c r="J63" s="365" t="n"/>
      <c r="K63" s="366" t="n"/>
      <c r="L63" s="366" t="n"/>
      <c r="M63" s="367" t="n"/>
      <c r="N63" s="349" t="n"/>
      <c r="O63" s="349" t="n"/>
      <c r="P63" s="301" t="n"/>
      <c r="Q63" s="301" t="n"/>
      <c r="R63" s="301" t="n"/>
      <c r="S63" s="301" t="n"/>
      <c r="T63" s="301" t="n"/>
    </row>
    <row r="64">
      <c r="A64" s="365" t="n"/>
      <c r="B64" s="365" t="n"/>
      <c r="C64" s="365" t="n"/>
      <c r="D64" s="365" t="n"/>
      <c r="E64" s="365" t="n"/>
      <c r="F64" s="365" t="n"/>
      <c r="G64" s="365" t="n"/>
      <c r="H64" s="365" t="n"/>
      <c r="I64" s="365" t="n"/>
      <c r="J64" s="365" t="n"/>
      <c r="K64" s="366" t="n"/>
      <c r="L64" s="366" t="n"/>
      <c r="M64" s="367" t="n"/>
      <c r="N64" s="349" t="n"/>
      <c r="O64" s="349" t="n"/>
      <c r="P64" s="301" t="n"/>
      <c r="Q64" s="301" t="n"/>
      <c r="R64" s="301" t="n"/>
      <c r="S64" s="301" t="n"/>
      <c r="T64" s="301" t="n"/>
    </row>
    <row r="65">
      <c r="A65" s="365" t="n"/>
      <c r="B65" s="365" t="n"/>
      <c r="C65" s="365" t="n"/>
      <c r="D65" s="365" t="n"/>
      <c r="E65" s="365" t="n"/>
      <c r="F65" s="365" t="n"/>
      <c r="G65" s="365" t="n"/>
      <c r="H65" s="365" t="n"/>
      <c r="I65" s="365" t="n"/>
      <c r="J65" s="365" t="n"/>
      <c r="K65" s="366" t="n"/>
      <c r="L65" s="366" t="n"/>
      <c r="M65" s="367" t="n"/>
      <c r="N65" s="349" t="n"/>
      <c r="O65" s="349" t="n"/>
      <c r="P65" s="301" t="n"/>
      <c r="Q65" s="301" t="n"/>
      <c r="R65" s="301" t="n"/>
      <c r="S65" s="301" t="n"/>
      <c r="T65" s="301" t="n"/>
    </row>
    <row r="66">
      <c r="A66" s="365" t="n"/>
      <c r="B66" s="365" t="n"/>
      <c r="C66" s="365" t="n"/>
      <c r="D66" s="365" t="n"/>
      <c r="E66" s="365" t="n"/>
      <c r="F66" s="368" t="n"/>
      <c r="G66" s="365" t="n"/>
      <c r="H66" s="365" t="n"/>
      <c r="I66" s="365" t="n"/>
      <c r="J66" s="365" t="n"/>
      <c r="K66" s="366" t="n"/>
      <c r="L66" s="366" t="n"/>
      <c r="M66" s="367" t="n"/>
      <c r="N66" s="349" t="n"/>
      <c r="O66" s="349" t="n"/>
      <c r="P66" s="301" t="n"/>
      <c r="Q66" s="301" t="n"/>
      <c r="R66" s="301" t="n"/>
      <c r="S66" s="301" t="n"/>
      <c r="T66" s="301" t="n"/>
    </row>
    <row r="67">
      <c r="A67" s="365" t="n"/>
      <c r="B67" s="365" t="n"/>
      <c r="C67" s="365" t="n"/>
      <c r="D67" s="365" t="n"/>
      <c r="E67" s="365" t="n"/>
      <c r="F67" s="368" t="n"/>
      <c r="G67" s="365" t="n"/>
      <c r="H67" s="365" t="n"/>
      <c r="I67" s="365" t="n"/>
      <c r="J67" s="365" t="n"/>
      <c r="K67" s="366" t="n"/>
      <c r="L67" s="366" t="n"/>
      <c r="M67" s="367" t="n"/>
      <c r="N67" s="349" t="n"/>
      <c r="O67" s="349" t="n"/>
      <c r="P67" s="301" t="n"/>
      <c r="Q67" s="301" t="n"/>
      <c r="R67" s="301" t="n"/>
      <c r="S67" s="301" t="n"/>
      <c r="T67" s="301" t="n"/>
    </row>
    <row r="68">
      <c r="A68" s="365" t="n"/>
      <c r="B68" s="365" t="n"/>
      <c r="C68" s="365" t="n"/>
      <c r="D68" s="365" t="n"/>
      <c r="E68" s="365" t="n"/>
      <c r="F68" s="368" t="n"/>
      <c r="G68" s="365" t="n"/>
      <c r="H68" s="365" t="n"/>
      <c r="I68" s="365" t="n"/>
      <c r="J68" s="365" t="n"/>
      <c r="K68" s="366" t="n"/>
      <c r="L68" s="366" t="n"/>
      <c r="M68" s="367" t="n"/>
      <c r="N68" s="349" t="n"/>
      <c r="O68" s="349" t="n"/>
      <c r="P68" s="301" t="n"/>
      <c r="Q68" s="301" t="n"/>
      <c r="R68" s="301" t="n"/>
      <c r="S68" s="301" t="n"/>
      <c r="T68" s="301" t="n"/>
    </row>
    <row r="69">
      <c r="A69" s="365" t="n"/>
      <c r="B69" s="365" t="n"/>
      <c r="C69" s="365" t="n"/>
      <c r="D69" s="365" t="n"/>
      <c r="E69" s="365" t="n"/>
      <c r="F69" s="368" t="n"/>
      <c r="G69" s="365" t="n"/>
      <c r="H69" s="365" t="n"/>
      <c r="I69" s="365" t="n"/>
      <c r="J69" s="365" t="n"/>
      <c r="K69" s="366" t="n"/>
      <c r="L69" s="366" t="n"/>
      <c r="M69" s="367" t="n"/>
      <c r="N69" s="349" t="n"/>
      <c r="O69" s="349" t="n"/>
      <c r="P69" s="301" t="n"/>
      <c r="Q69" s="301" t="n"/>
      <c r="R69" s="301" t="n"/>
      <c r="S69" s="301" t="n"/>
      <c r="T69" s="301" t="n"/>
    </row>
    <row r="70">
      <c r="A70" s="365" t="n"/>
      <c r="B70" s="365" t="n"/>
      <c r="C70" s="365" t="n"/>
      <c r="D70" s="365" t="n"/>
      <c r="E70" s="365" t="n"/>
      <c r="F70" s="368" t="n"/>
      <c r="G70" s="365" t="n"/>
      <c r="H70" s="365" t="n"/>
      <c r="I70" s="365" t="n"/>
      <c r="J70" s="365" t="n"/>
      <c r="K70" s="366" t="n"/>
      <c r="L70" s="366" t="n"/>
      <c r="M70" s="367" t="n"/>
      <c r="N70" s="349" t="n"/>
      <c r="O70" s="349" t="n"/>
      <c r="P70" s="301" t="n"/>
      <c r="Q70" s="301" t="n"/>
      <c r="R70" s="301" t="n"/>
      <c r="S70" s="301" t="n"/>
      <c r="T70" s="301" t="n"/>
    </row>
    <row r="71">
      <c r="A71" s="365" t="n"/>
      <c r="B71" s="365" t="n"/>
      <c r="C71" s="365" t="n"/>
      <c r="D71" s="365" t="n"/>
      <c r="E71" s="365" t="n"/>
      <c r="F71" s="368" t="n"/>
      <c r="G71" s="365" t="n"/>
      <c r="H71" s="365" t="n"/>
      <c r="I71" s="365" t="n"/>
      <c r="J71" s="365" t="n"/>
      <c r="K71" s="366" t="n"/>
      <c r="L71" s="366" t="n"/>
      <c r="M71" s="367" t="n"/>
      <c r="N71" s="349" t="n"/>
      <c r="O71" s="349" t="n"/>
      <c r="P71" s="301" t="n"/>
      <c r="Q71" s="301" t="n"/>
      <c r="R71" s="301" t="n"/>
      <c r="S71" s="301" t="n"/>
      <c r="T71" s="301" t="n"/>
    </row>
    <row r="72">
      <c r="A72" s="365" t="n"/>
      <c r="B72" s="365" t="n"/>
      <c r="C72" s="365" t="n"/>
      <c r="D72" s="365" t="n"/>
      <c r="E72" s="365" t="n"/>
      <c r="F72" s="368" t="n"/>
      <c r="G72" s="365" t="n"/>
      <c r="H72" s="365" t="n"/>
      <c r="I72" s="365" t="n"/>
      <c r="J72" s="365" t="n"/>
      <c r="K72" s="366" t="n"/>
      <c r="L72" s="366" t="n"/>
      <c r="M72" s="367" t="n"/>
      <c r="N72" s="349" t="n"/>
      <c r="O72" s="349" t="n"/>
      <c r="P72" s="301" t="n"/>
      <c r="Q72" s="301" t="n"/>
      <c r="R72" s="301" t="n"/>
      <c r="S72" s="301" t="n"/>
      <c r="T72" s="301" t="n"/>
    </row>
    <row r="73">
      <c r="A73" s="365" t="n"/>
      <c r="B73" s="365" t="n"/>
      <c r="C73" s="365" t="n"/>
      <c r="D73" s="365" t="n"/>
      <c r="E73" s="365" t="n"/>
      <c r="F73" s="368" t="n"/>
      <c r="G73" s="365" t="n"/>
      <c r="H73" s="365" t="n"/>
      <c r="I73" s="365" t="n"/>
      <c r="J73" s="365" t="n"/>
      <c r="K73" s="366" t="n"/>
      <c r="L73" s="366" t="n"/>
      <c r="M73" s="367" t="n"/>
      <c r="N73" s="349" t="n"/>
      <c r="O73" s="349" t="n"/>
      <c r="P73" s="301" t="n"/>
      <c r="Q73" s="301" t="n"/>
      <c r="R73" s="301" t="n"/>
      <c r="S73" s="301" t="n"/>
      <c r="T73" s="301" t="n"/>
    </row>
    <row r="74">
      <c r="A74" s="365" t="n"/>
      <c r="B74" s="365" t="n"/>
      <c r="C74" s="365" t="n"/>
      <c r="D74" s="365" t="n"/>
      <c r="E74" s="365" t="n"/>
      <c r="F74" s="368" t="n"/>
      <c r="G74" s="365" t="n"/>
      <c r="H74" s="365" t="n"/>
      <c r="I74" s="365" t="n"/>
      <c r="J74" s="365" t="n"/>
      <c r="K74" s="366" t="n"/>
      <c r="L74" s="366" t="n"/>
      <c r="M74" s="367" t="n"/>
      <c r="N74" s="349" t="n"/>
      <c r="O74" s="349" t="n"/>
      <c r="P74" s="301" t="n"/>
      <c r="Q74" s="301" t="n"/>
      <c r="R74" s="301" t="n"/>
      <c r="S74" s="301" t="n"/>
      <c r="T74" s="301" t="n"/>
    </row>
    <row r="75">
      <c r="A75" s="365" t="n"/>
      <c r="B75" s="365" t="n"/>
      <c r="C75" s="365" t="n"/>
      <c r="D75" s="365" t="n"/>
      <c r="E75" s="365" t="n"/>
      <c r="F75" s="368">
        <f>COUNTIF(F13:F63, "PRESENT")</f>
        <v/>
      </c>
      <c r="G75" s="368" t="n"/>
      <c r="H75" s="368" t="n"/>
      <c r="I75" s="368" t="n"/>
      <c r="J75" s="368" t="n"/>
      <c r="K75" s="368" t="n"/>
      <c r="L75" s="368" t="inlineStr">
        <is>
          <t>OCN</t>
        </is>
      </c>
      <c r="M75" s="369">
        <f>COUNTIF(M13:M63, "OCN")</f>
        <v/>
      </c>
      <c r="N75" s="349" t="n"/>
      <c r="O75" s="349" t="n"/>
      <c r="P75" s="301" t="n"/>
      <c r="Q75" s="301" t="n"/>
      <c r="R75" s="301" t="n"/>
      <c r="S75" s="301" t="n"/>
      <c r="T75" s="301" t="n"/>
    </row>
    <row r="76">
      <c r="A76" s="365" t="n"/>
      <c r="B76" s="365" t="n"/>
      <c r="C76" s="365" t="n"/>
      <c r="D76" s="365" t="n"/>
      <c r="E76" s="365" t="n"/>
      <c r="F76" s="365" t="n"/>
      <c r="G76" s="365" t="n"/>
      <c r="H76" s="365" t="n"/>
      <c r="I76" s="365" t="n"/>
      <c r="J76" s="365" t="n"/>
      <c r="K76" s="366" t="n"/>
      <c r="L76" s="370" t="inlineStr">
        <is>
          <t>US</t>
        </is>
      </c>
      <c r="M76" s="369">
        <f>COUNTIF(M13:M63, "US")</f>
        <v/>
      </c>
      <c r="N76" s="349" t="n"/>
      <c r="O76" s="349" t="n"/>
      <c r="P76" s="301" t="n"/>
      <c r="Q76" s="301" t="n"/>
      <c r="R76" s="301" t="n"/>
      <c r="S76" s="301" t="n"/>
      <c r="T76" s="301" t="n"/>
    </row>
    <row r="77">
      <c r="A77" s="365" t="n"/>
      <c r="B77" s="365" t="n"/>
      <c r="C77" s="365" t="n"/>
      <c r="D77" s="365" t="n"/>
      <c r="E77" s="365" t="n"/>
      <c r="F77" s="365" t="n"/>
      <c r="G77" s="365" t="n"/>
      <c r="H77" s="365" t="n"/>
      <c r="I77" s="365" t="n"/>
      <c r="J77" s="365" t="n"/>
      <c r="K77" s="366" t="n"/>
      <c r="L77" s="366" t="n"/>
      <c r="M77" s="369">
        <f>SUM(M75:M76)</f>
        <v/>
      </c>
      <c r="N77" s="349" t="n"/>
      <c r="O77" s="349" t="n"/>
      <c r="P77" s="301" t="n"/>
      <c r="Q77" s="301" t="n"/>
      <c r="R77" s="301" t="n"/>
      <c r="S77" s="301" t="n"/>
      <c r="T77" s="301" t="n"/>
    </row>
    <row r="78">
      <c r="A78" s="365" t="n"/>
      <c r="B78" s="365" t="n"/>
      <c r="C78" s="365" t="n"/>
      <c r="D78" s="365" t="n"/>
      <c r="E78" s="365" t="n"/>
      <c r="F78" s="365" t="n"/>
      <c r="G78" s="365" t="n"/>
      <c r="H78" s="365" t="n"/>
      <c r="I78" s="365" t="n"/>
      <c r="J78" s="365" t="n"/>
      <c r="K78" s="366" t="n"/>
      <c r="L78" s="366" t="n"/>
      <c r="M78" s="367" t="n"/>
      <c r="N78" s="349" t="n"/>
      <c r="O78" s="349" t="n"/>
      <c r="P78" s="301" t="n"/>
      <c r="Q78" s="301" t="n"/>
      <c r="R78" s="301" t="n"/>
      <c r="S78" s="301" t="n"/>
      <c r="T78" s="301" t="n"/>
    </row>
    <row r="79">
      <c r="A79" s="365" t="n"/>
      <c r="B79" s="365" t="n"/>
      <c r="C79" s="365" t="n"/>
      <c r="D79" s="365" t="n"/>
      <c r="E79" s="365" t="n"/>
      <c r="F79" s="365" t="n"/>
      <c r="G79" s="365" t="n"/>
      <c r="H79" s="365" t="n"/>
      <c r="I79" s="365" t="n"/>
      <c r="J79" s="365" t="n"/>
      <c r="K79" s="366" t="n"/>
      <c r="L79" s="366" t="n"/>
      <c r="M79" s="367" t="n"/>
      <c r="N79" s="349" t="n"/>
      <c r="O79" s="349" t="n"/>
      <c r="P79" s="301" t="n"/>
      <c r="Q79" s="301" t="n"/>
      <c r="R79" s="301" t="n"/>
      <c r="S79" s="301" t="n"/>
      <c r="T79" s="301" t="n"/>
    </row>
    <row r="80">
      <c r="A80" s="365" t="n"/>
      <c r="B80" s="365" t="n"/>
      <c r="C80" s="365" t="n"/>
      <c r="D80" s="365" t="n"/>
      <c r="E80" s="365" t="n"/>
      <c r="F80" s="365" t="n"/>
      <c r="G80" s="365" t="n"/>
      <c r="H80" s="365" t="n"/>
      <c r="I80" s="365" t="n"/>
      <c r="J80" s="365" t="n"/>
      <c r="K80" s="366" t="n"/>
      <c r="L80" s="366" t="n"/>
      <c r="M80" s="367" t="n"/>
      <c r="N80" s="349" t="n"/>
      <c r="O80" s="349" t="n"/>
      <c r="P80" s="301" t="n"/>
      <c r="Q80" s="301" t="n"/>
      <c r="R80" s="301" t="n"/>
      <c r="S80" s="301" t="n"/>
      <c r="T80" s="301" t="n"/>
    </row>
    <row r="81">
      <c r="A81" s="365" t="n"/>
      <c r="B81" s="365" t="n"/>
      <c r="C81" s="365" t="n"/>
      <c r="D81" s="365" t="n"/>
      <c r="E81" s="365" t="n"/>
      <c r="F81" s="365" t="n"/>
      <c r="G81" s="365" t="n"/>
      <c r="H81" s="365" t="n"/>
      <c r="I81" s="365" t="n"/>
      <c r="J81" s="365" t="n"/>
      <c r="K81" s="366" t="n"/>
      <c r="L81" s="366" t="n"/>
      <c r="M81" s="367" t="n"/>
      <c r="N81" s="349" t="n"/>
      <c r="O81" s="349" t="n"/>
      <c r="P81" s="301" t="n"/>
      <c r="Q81" s="301" t="n"/>
      <c r="R81" s="301" t="n"/>
      <c r="S81" s="301" t="n"/>
      <c r="T81" s="301" t="n"/>
    </row>
    <row r="82">
      <c r="A82" s="365" t="n"/>
      <c r="B82" s="365" t="n"/>
      <c r="C82" s="365" t="n"/>
      <c r="D82" s="365" t="n"/>
      <c r="E82" s="365" t="n"/>
      <c r="F82" s="365" t="n"/>
      <c r="G82" s="365" t="n"/>
      <c r="H82" s="365" t="n"/>
      <c r="I82" s="365" t="n"/>
      <c r="J82" s="365" t="n"/>
      <c r="K82" s="366" t="n"/>
      <c r="L82" s="366" t="n"/>
      <c r="M82" s="367" t="n"/>
      <c r="N82" s="349" t="n"/>
      <c r="O82" s="349" t="n"/>
      <c r="P82" s="301" t="n"/>
      <c r="Q82" s="301" t="n"/>
      <c r="R82" s="301" t="n"/>
      <c r="S82" s="301" t="n"/>
      <c r="T82" s="301" t="n"/>
    </row>
  </sheetData>
  <autoFilter ref="A1:P56">
    <filterColumn colId="0" hiddenButton="0" showButton="0"/>
    <filterColumn colId="1" hiddenButton="0" showButton="0"/>
    <filterColumn colId="2" hiddenButton="0" showButton="0"/>
    <filterColumn colId="3" hiddenButton="0" showButton="0"/>
    <filterColumn colId="4" hiddenButton="0" showButton="0"/>
    <filterColumn colId="5" hiddenButton="0" showButton="0"/>
    <filterColumn colId="6" hiddenButton="0" showButton="0"/>
    <filterColumn colId="7" hiddenButton="0" showButton="0"/>
    <filterColumn colId="8" hiddenButton="0" showButton="0"/>
    <filterColumn colId="9" hiddenButton="0" showButton="0"/>
    <filterColumn colId="10" hiddenButton="0" showButton="0"/>
  </autoFilter>
  <mergeCells count="7">
    <mergeCell ref="C5:L5"/>
    <mergeCell ref="C4:L4"/>
    <mergeCell ref="A1:L1"/>
    <mergeCell ref="A8:L8"/>
    <mergeCell ref="C7:L7"/>
    <mergeCell ref="C6:L6"/>
    <mergeCell ref="C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S45"/>
  <sheetViews>
    <sheetView topLeftCell="C1" workbookViewId="0">
      <selection activeCell="N21" sqref="N21"/>
    </sheetView>
  </sheetViews>
  <sheetFormatPr baseColWidth="8" defaultRowHeight="14.4"/>
  <cols>
    <col width="15.6640625" customWidth="1" min="11" max="11"/>
    <col width="39.44140625" customWidth="1" min="12" max="12"/>
    <col width="10.77734375" customWidth="1" min="14" max="14"/>
    <col width="11.33203125" bestFit="1" customWidth="1" min="15" max="15"/>
    <col width="11.88671875" customWidth="1" min="18" max="18"/>
    <col width="14" customWidth="1" min="19" max="19"/>
  </cols>
  <sheetData>
    <row r="1">
      <c r="A1" s="302" t="n"/>
      <c r="B1" s="301" t="n"/>
      <c r="C1" s="301" t="n"/>
      <c r="D1" s="301" t="n"/>
      <c r="E1" s="301" t="n"/>
      <c r="F1" s="301" t="n"/>
      <c r="G1" s="301" t="n"/>
      <c r="H1" s="371" t="n"/>
      <c r="I1" s="371" t="n"/>
      <c r="J1" s="371" t="n"/>
      <c r="K1" s="486" t="inlineStr">
        <is>
          <t>REPORTING UNIT:</t>
        </is>
      </c>
      <c r="L1" s="498" t="inlineStr">
        <is>
          <t>Huntsville Center - Global Operations Division</t>
        </is>
      </c>
    </row>
    <row r="2" ht="15" customHeight="1" thickBot="1">
      <c r="A2" s="305" t="n"/>
      <c r="B2" s="301" t="n"/>
      <c r="C2" s="301" t="n"/>
      <c r="D2" s="301" t="n"/>
      <c r="E2" s="301" t="n"/>
      <c r="F2" s="301" t="n"/>
      <c r="G2" s="301" t="n"/>
      <c r="H2" s="308" t="n"/>
      <c r="I2" s="308" t="n"/>
      <c r="J2" s="308" t="n"/>
      <c r="K2" s="488" t="inlineStr">
        <is>
          <t>REPORT DATE:</t>
        </is>
      </c>
      <c r="L2" s="537" t="n">
        <v>46195</v>
      </c>
      <c r="M2" s="526" t="n"/>
      <c r="N2" s="534" t="n"/>
      <c r="O2" s="534" t="n"/>
      <c r="Q2" s="301" t="n"/>
    </row>
    <row r="3">
      <c r="A3" s="492" t="n"/>
      <c r="J3" s="301" t="n"/>
      <c r="K3" s="407" t="inlineStr">
        <is>
          <t>Section Two</t>
        </is>
      </c>
      <c r="L3" s="476" t="inlineStr">
        <is>
          <t>LOCATION</t>
        </is>
      </c>
      <c r="M3" s="474" t="inlineStr">
        <is>
          <t>MIL</t>
        </is>
      </c>
      <c r="N3" s="474" t="inlineStr">
        <is>
          <t>CIV</t>
        </is>
      </c>
      <c r="O3" s="474" t="inlineStr">
        <is>
          <t>KTR</t>
        </is>
      </c>
      <c r="P3" s="474" t="inlineStr">
        <is>
          <t>FSN</t>
        </is>
      </c>
      <c r="Q3" s="474" t="inlineStr">
        <is>
          <t>CSF</t>
        </is>
      </c>
      <c r="R3" s="473" t="inlineStr">
        <is>
          <t>OCONUS (BOG)</t>
        </is>
      </c>
      <c r="S3" s="473" t="inlineStr">
        <is>
          <t>CONUS (BOG)</t>
        </is>
      </c>
    </row>
    <row r="4" ht="15" customHeight="1" thickBot="1">
      <c r="A4" s="387" t="n"/>
      <c r="B4" s="388" t="n"/>
      <c r="C4" s="388" t="n"/>
      <c r="D4" s="388" t="n"/>
      <c r="E4" s="388" t="n"/>
      <c r="F4" s="388" t="n"/>
      <c r="G4" s="388" t="n"/>
      <c r="H4" s="388" t="n"/>
      <c r="I4" s="388" t="n"/>
      <c r="J4" s="386" t="n"/>
      <c r="K4" s="504" t="n"/>
      <c r="L4" s="505" t="n"/>
      <c r="M4" s="512" t="n"/>
      <c r="N4" s="512" t="n"/>
      <c r="O4" s="512" t="n"/>
      <c r="P4" s="512" t="n"/>
      <c r="Q4" s="512" t="n"/>
      <c r="R4" s="504" t="n"/>
      <c r="S4" s="504" t="n"/>
    </row>
    <row r="5" ht="17.4" customHeight="1" thickBot="1">
      <c r="A5" s="492" t="n"/>
      <c r="J5" s="301" t="n"/>
      <c r="K5" s="538" t="inlineStr">
        <is>
          <t>HNC OEG</t>
        </is>
      </c>
      <c r="L5" s="434" t="inlineStr">
        <is>
          <t>HNC / Environmental Footprint Reduction (EFR)</t>
        </is>
      </c>
      <c r="M5" s="509" t="n"/>
      <c r="N5" s="509" t="n"/>
      <c r="O5" s="509" t="n"/>
      <c r="P5" s="509" t="n"/>
      <c r="Q5" s="509" t="n"/>
      <c r="R5" s="509" t="n"/>
      <c r="S5" s="510" t="n"/>
    </row>
    <row r="6" ht="17.4" customHeight="1" thickBot="1">
      <c r="A6" s="389" t="n"/>
      <c r="B6" s="492" t="n"/>
      <c r="C6" s="492" t="n"/>
      <c r="D6" s="492" t="n"/>
      <c r="E6" s="492" t="n"/>
      <c r="F6" s="492" t="n"/>
      <c r="G6" s="492" t="n"/>
      <c r="H6" s="492" t="n"/>
      <c r="I6" s="492" t="n"/>
      <c r="J6" s="301" t="n"/>
      <c r="K6" s="539" t="n"/>
      <c r="L6" s="391" t="inlineStr">
        <is>
          <t>Kazakhstan</t>
        </is>
      </c>
      <c r="M6" s="36" t="n">
        <v>0</v>
      </c>
      <c r="N6" s="127" t="n">
        <v>0</v>
      </c>
      <c r="O6" s="127" t="n">
        <v>0</v>
      </c>
      <c r="P6" s="127" t="n">
        <v>0</v>
      </c>
      <c r="Q6" s="91" t="n">
        <v>0</v>
      </c>
      <c r="R6" s="133">
        <f>SUM(K6:Q6)</f>
        <v/>
      </c>
      <c r="S6" s="7" t="n"/>
    </row>
    <row r="7" ht="17.4" customHeight="1" thickBot="1">
      <c r="B7" s="300" t="n"/>
      <c r="C7" s="300" t="n"/>
      <c r="D7" s="300" t="n"/>
      <c r="E7" s="300" t="n"/>
      <c r="F7" s="300" t="n"/>
      <c r="G7" s="300" t="n"/>
      <c r="H7" s="300" t="n"/>
      <c r="I7" s="300" t="n"/>
      <c r="J7" s="301" t="n"/>
      <c r="K7" s="539" t="n"/>
      <c r="L7" s="434" t="inlineStr">
        <is>
          <t>HNC / Environmental Response Teams (ERT)</t>
        </is>
      </c>
      <c r="M7" s="509" t="n"/>
      <c r="N7" s="509" t="n"/>
      <c r="O7" s="509" t="n"/>
      <c r="P7" s="509" t="n"/>
      <c r="Q7" s="509" t="n"/>
      <c r="R7" s="509" t="n"/>
      <c r="S7" s="510" t="n"/>
    </row>
    <row r="8" ht="16.8" customHeight="1">
      <c r="B8" s="300" t="n"/>
      <c r="C8" s="300" t="n"/>
      <c r="D8" s="300" t="n"/>
      <c r="E8" s="300" t="n"/>
      <c r="F8" s="300" t="n"/>
      <c r="G8" s="300" t="n"/>
      <c r="H8" s="300" t="n"/>
      <c r="I8" s="300" t="n"/>
      <c r="J8" s="301" t="n"/>
      <c r="K8" s="539" t="n"/>
      <c r="L8" s="392" t="inlineStr">
        <is>
          <t>Kazakhstan</t>
        </is>
      </c>
      <c r="M8" s="80" t="n">
        <v>0</v>
      </c>
      <c r="N8" s="134" t="n">
        <v>0</v>
      </c>
      <c r="O8" s="134" t="n">
        <v>0</v>
      </c>
      <c r="P8" s="134" t="n">
        <v>0</v>
      </c>
      <c r="Q8" s="92" t="n">
        <v>0</v>
      </c>
      <c r="R8" s="131">
        <f>SUM(K8:Q8)</f>
        <v/>
      </c>
      <c r="S8" s="81" t="n"/>
    </row>
    <row r="9" ht="17.4" customHeight="1" thickBot="1">
      <c r="B9" s="300" t="n"/>
      <c r="C9" s="300" t="n"/>
      <c r="D9" s="300" t="n"/>
      <c r="E9" s="300" t="n"/>
      <c r="F9" s="300" t="n"/>
      <c r="G9" s="300" t="n"/>
      <c r="H9" s="300" t="n"/>
      <c r="I9" s="300" t="n"/>
      <c r="J9" s="301" t="n"/>
      <c r="K9" s="539" t="n"/>
      <c r="L9" s="393" t="inlineStr">
        <is>
          <t>Kuwait</t>
        </is>
      </c>
      <c r="M9" s="25" t="n">
        <v>0</v>
      </c>
      <c r="N9" s="45" t="n">
        <v>0</v>
      </c>
      <c r="O9" s="25" t="n">
        <v>0</v>
      </c>
      <c r="P9" s="25" t="n">
        <v>0</v>
      </c>
      <c r="Q9" s="69" t="n">
        <v>0</v>
      </c>
      <c r="R9" s="63">
        <f>SUM(M9:Q9)</f>
        <v/>
      </c>
      <c r="S9" s="17" t="n"/>
    </row>
    <row r="10" ht="17.4" customHeight="1" thickBot="1">
      <c r="B10" s="300" t="n"/>
      <c r="C10" s="300" t="n"/>
      <c r="D10" s="300" t="n"/>
      <c r="E10" s="300" t="n"/>
      <c r="F10" s="300" t="n"/>
      <c r="G10" s="300" t="n"/>
      <c r="H10" s="300" t="n"/>
      <c r="I10" s="300" t="n"/>
      <c r="J10" s="301" t="n"/>
      <c r="K10" s="539" t="n"/>
      <c r="L10" s="479" t="inlineStr">
        <is>
          <t>HNC / TF Power (TFP)</t>
        </is>
      </c>
      <c r="S10" s="516" t="n"/>
    </row>
    <row r="11" ht="17.4" customHeight="1" thickBot="1">
      <c r="B11" s="300" t="n"/>
      <c r="C11" s="300" t="n"/>
      <c r="D11" s="300" t="n"/>
      <c r="E11" s="300" t="n"/>
      <c r="F11" s="300" t="n"/>
      <c r="G11" s="300" t="n"/>
      <c r="H11" s="300" t="n"/>
      <c r="I11" s="300" t="n"/>
      <c r="J11" s="301" t="n"/>
      <c r="K11" s="539" t="n"/>
      <c r="L11" s="391" t="inlineStr">
        <is>
          <t>Kazakhstan</t>
        </is>
      </c>
      <c r="M11" s="36" t="n">
        <v>0</v>
      </c>
      <c r="N11" s="36" t="n">
        <v>0</v>
      </c>
      <c r="O11" s="127" t="n">
        <v>0</v>
      </c>
      <c r="P11" s="127" t="n">
        <v>0</v>
      </c>
      <c r="Q11" s="91" t="n">
        <v>0</v>
      </c>
      <c r="R11" s="133">
        <f>SUM(K11:Q11)</f>
        <v/>
      </c>
      <c r="S11" s="7" t="n"/>
    </row>
    <row r="12" ht="17.4" customHeight="1" thickBot="1">
      <c r="B12" s="300" t="n"/>
      <c r="C12" s="300" t="n"/>
      <c r="D12" s="300" t="n"/>
      <c r="E12" s="300" t="n"/>
      <c r="F12" s="300" t="n"/>
      <c r="G12" s="300" t="n"/>
      <c r="H12" s="300" t="n"/>
      <c r="I12" s="300" t="n"/>
      <c r="J12" s="301" t="n"/>
      <c r="K12" s="539" t="n"/>
      <c r="L12" s="434" t="inlineStr">
        <is>
          <t>HNC / MSAB</t>
        </is>
      </c>
      <c r="M12" s="509" t="n"/>
      <c r="N12" s="509" t="n"/>
      <c r="O12" s="509" t="n"/>
      <c r="P12" s="509" t="n"/>
      <c r="Q12" s="509" t="n"/>
      <c r="R12" s="509" t="n"/>
      <c r="S12" s="510" t="n"/>
    </row>
    <row r="13" ht="17.4" customHeight="1" thickBot="1">
      <c r="B13" s="300" t="n"/>
      <c r="C13" s="390" t="n"/>
      <c r="D13" s="300" t="n"/>
      <c r="E13" s="300" t="n"/>
      <c r="F13" s="300" t="n"/>
      <c r="G13" s="300" t="n"/>
      <c r="H13" s="300" t="n"/>
      <c r="I13" s="300" t="n"/>
      <c r="J13" s="301" t="n"/>
      <c r="K13" s="539" t="n"/>
      <c r="L13" s="392" t="inlineStr">
        <is>
          <t>Jordan</t>
        </is>
      </c>
      <c r="M13" s="80" t="n">
        <v>0</v>
      </c>
      <c r="N13" s="372" t="n">
        <v>0</v>
      </c>
      <c r="O13" s="134" t="n">
        <v>0</v>
      </c>
      <c r="P13" s="80" t="n">
        <v>0</v>
      </c>
      <c r="Q13" s="92" t="n">
        <v>0</v>
      </c>
      <c r="R13" s="131">
        <f>SUM(K13:O13)</f>
        <v/>
      </c>
      <c r="S13" s="81" t="n"/>
    </row>
    <row r="14" ht="17.4" customHeight="1" thickBot="1">
      <c r="B14" s="300" t="n"/>
      <c r="C14" s="300" t="n"/>
      <c r="D14" s="300" t="n"/>
      <c r="E14" s="300" t="n"/>
      <c r="F14" s="300" t="n"/>
      <c r="G14" s="300" t="n"/>
      <c r="H14" s="300" t="n"/>
      <c r="I14" s="300" t="n"/>
      <c r="J14" s="301" t="n"/>
      <c r="K14" s="539" t="n"/>
      <c r="L14" s="434" t="inlineStr">
        <is>
          <t>HNC/TF SAFE (TFS)</t>
        </is>
      </c>
      <c r="M14" s="509" t="n"/>
      <c r="N14" s="509" t="n"/>
      <c r="O14" s="509" t="n"/>
      <c r="P14" s="509" t="n"/>
      <c r="Q14" s="509" t="n"/>
      <c r="R14" s="509" t="n"/>
      <c r="S14" s="510" t="n"/>
    </row>
    <row r="15" ht="17.4" customHeight="1" thickBot="1">
      <c r="A15" s="492" t="n"/>
      <c r="J15" s="301" t="n"/>
      <c r="K15" s="539" t="n"/>
      <c r="L15" s="394" t="inlineStr">
        <is>
          <t>Iraq-Sulaymaniyah</t>
        </is>
      </c>
      <c r="M15" s="26" t="n">
        <v>0</v>
      </c>
      <c r="N15" s="26" t="n">
        <v>0</v>
      </c>
      <c r="O15" s="136" t="n">
        <v>0</v>
      </c>
      <c r="P15" s="136" t="n">
        <v>0</v>
      </c>
      <c r="Q15" s="68" t="n">
        <v>0</v>
      </c>
      <c r="R15" s="373" t="n">
        <v>0</v>
      </c>
      <c r="S15" s="27" t="n">
        <v>0</v>
      </c>
    </row>
    <row r="16" ht="17.4" customHeight="1" thickBot="1">
      <c r="B16" s="300" t="n"/>
      <c r="C16" s="300" t="n"/>
      <c r="D16" s="300" t="n"/>
      <c r="E16" s="300" t="n"/>
      <c r="F16" s="300" t="n"/>
      <c r="G16" s="300" t="n"/>
      <c r="H16" s="300" t="n"/>
      <c r="I16" s="300" t="n"/>
      <c r="J16" s="301" t="n"/>
      <c r="K16" s="539" t="n"/>
      <c r="L16" s="260" t="inlineStr">
        <is>
          <t>Iraq-Al Asad</t>
        </is>
      </c>
      <c r="M16" s="11" t="n">
        <v>0</v>
      </c>
      <c r="N16" s="11" t="n">
        <v>0</v>
      </c>
      <c r="O16" s="58" t="n">
        <v>0</v>
      </c>
      <c r="P16" s="136" t="n">
        <v>0</v>
      </c>
      <c r="Q16" s="88" t="n">
        <v>0</v>
      </c>
      <c r="R16" s="269" t="n">
        <v>0</v>
      </c>
      <c r="S16" s="15" t="n">
        <v>0</v>
      </c>
    </row>
    <row r="17" ht="17.4" customHeight="1" thickBot="1">
      <c r="B17" s="300" t="n"/>
      <c r="C17" s="300" t="n"/>
      <c r="D17" s="300" t="n"/>
      <c r="E17" s="300" t="n"/>
      <c r="F17" s="300" t="n"/>
      <c r="G17" s="300" t="n"/>
      <c r="H17" s="300" t="n"/>
      <c r="I17" s="300" t="n"/>
      <c r="J17" s="301" t="n"/>
      <c r="K17" s="539" t="n"/>
      <c r="L17" s="260" t="inlineStr">
        <is>
          <t>Iraq-Erbil</t>
        </is>
      </c>
      <c r="M17" s="11" t="n">
        <v>0</v>
      </c>
      <c r="N17" s="11" t="n">
        <v>0</v>
      </c>
      <c r="O17" s="58" t="n">
        <v>0</v>
      </c>
      <c r="P17" s="136" t="n">
        <v>0</v>
      </c>
      <c r="Q17" s="88" t="n">
        <v>0</v>
      </c>
      <c r="R17" s="269" t="n">
        <v>0</v>
      </c>
      <c r="S17" s="15" t="n">
        <v>0</v>
      </c>
    </row>
    <row r="18" ht="17.4" customHeight="1" thickBot="1">
      <c r="A18" s="492" t="n"/>
      <c r="J18" s="301" t="n"/>
      <c r="K18" s="539" t="n"/>
      <c r="L18" s="260" t="inlineStr">
        <is>
          <t>Iraq-Baghdad</t>
        </is>
      </c>
      <c r="M18" s="11" t="n">
        <v>0</v>
      </c>
      <c r="N18" s="11" t="n">
        <v>0</v>
      </c>
      <c r="O18" s="58" t="n">
        <v>0</v>
      </c>
      <c r="P18" s="136" t="n">
        <v>0</v>
      </c>
      <c r="Q18" s="88" t="n">
        <v>0</v>
      </c>
      <c r="R18" s="269" t="n">
        <v>0</v>
      </c>
      <c r="S18" s="15" t="n">
        <v>0</v>
      </c>
    </row>
    <row r="19" ht="17.4" customHeight="1" thickBot="1">
      <c r="B19" s="300" t="n"/>
      <c r="C19" s="300" t="n"/>
      <c r="D19" s="300" t="n"/>
      <c r="E19" s="300" t="n"/>
      <c r="F19" s="300" t="n"/>
      <c r="G19" s="300" t="n"/>
      <c r="H19" s="300" t="n"/>
      <c r="I19" s="300" t="n"/>
      <c r="J19" s="301" t="n"/>
      <c r="K19" s="539" t="n"/>
      <c r="L19" s="395" t="inlineStr">
        <is>
          <t>Jordan-Joint Training Center</t>
        </is>
      </c>
      <c r="M19" s="11" t="n">
        <v>0</v>
      </c>
      <c r="N19" s="11" t="n">
        <v>0</v>
      </c>
      <c r="O19" s="58" t="n">
        <v>0</v>
      </c>
      <c r="P19" s="58" t="n">
        <v>0</v>
      </c>
      <c r="Q19" s="88" t="n">
        <v>0</v>
      </c>
      <c r="R19" s="269" t="n">
        <v>0</v>
      </c>
      <c r="S19" s="15" t="n">
        <v>0</v>
      </c>
    </row>
    <row r="20" ht="17.4" customHeight="1" thickBot="1">
      <c r="B20" s="300" t="n"/>
      <c r="C20" s="300" t="n"/>
      <c r="D20" s="300" t="n"/>
      <c r="E20" s="300" t="n"/>
      <c r="F20" s="300" t="n"/>
      <c r="G20" s="300" t="n"/>
      <c r="H20" s="300" t="n"/>
      <c r="I20" s="300" t="n"/>
      <c r="J20" s="301" t="n"/>
      <c r="K20" s="539" t="n"/>
      <c r="L20" s="260" t="inlineStr">
        <is>
          <t>Jordan-Amman</t>
        </is>
      </c>
      <c r="M20" s="11" t="n">
        <v>0</v>
      </c>
      <c r="N20" s="58" t="n">
        <v>0</v>
      </c>
      <c r="O20" s="58" t="n">
        <v>0</v>
      </c>
      <c r="P20" s="58" t="n">
        <v>0</v>
      </c>
      <c r="Q20" s="88" t="n">
        <v>0</v>
      </c>
      <c r="R20" s="269" t="n">
        <v>0</v>
      </c>
      <c r="S20" s="15" t="n">
        <v>0</v>
      </c>
    </row>
    <row r="21" ht="17.4" customHeight="1" thickBot="1">
      <c r="B21" s="300" t="n"/>
      <c r="C21" s="300" t="n"/>
      <c r="D21" s="300" t="n"/>
      <c r="E21" s="300" t="n"/>
      <c r="F21" s="300" t="n"/>
      <c r="G21" s="300" t="n"/>
      <c r="H21" s="300" t="n"/>
      <c r="I21" s="300" t="n"/>
      <c r="J21" s="300" t="n"/>
      <c r="K21" s="539" t="n"/>
      <c r="L21" s="260" t="inlineStr">
        <is>
          <t>Jordan-Tower 22</t>
        </is>
      </c>
      <c r="M21" s="11" t="n">
        <v>0</v>
      </c>
      <c r="N21" s="11" t="n">
        <v>0</v>
      </c>
      <c r="O21" s="58" t="n">
        <v>0</v>
      </c>
      <c r="P21" s="58" t="n">
        <v>0</v>
      </c>
      <c r="Q21" s="88" t="n">
        <v>0</v>
      </c>
      <c r="R21" s="269" t="n">
        <v>0</v>
      </c>
      <c r="S21" s="15" t="n">
        <v>0</v>
      </c>
    </row>
    <row r="22" ht="17.4" customHeight="1" thickBot="1">
      <c r="A22" s="492" t="n"/>
      <c r="J22" s="301" t="n"/>
      <c r="K22" s="540" t="n"/>
      <c r="L22" s="260" t="inlineStr">
        <is>
          <t>Jordan-Petra</t>
        </is>
      </c>
      <c r="M22" s="11" t="n">
        <v>0</v>
      </c>
      <c r="N22" s="11" t="n">
        <v>0</v>
      </c>
      <c r="O22" s="58" t="n">
        <v>0</v>
      </c>
      <c r="P22" s="58" t="n">
        <v>0</v>
      </c>
      <c r="Q22" s="88" t="n">
        <v>0</v>
      </c>
      <c r="R22" s="269" t="n">
        <v>0</v>
      </c>
      <c r="S22" s="15" t="n">
        <v>0</v>
      </c>
    </row>
    <row r="23" ht="17.4" customHeight="1" thickBot="1">
      <c r="A23" s="492" t="n"/>
      <c r="B23" s="492" t="n"/>
      <c r="C23" s="492" t="n"/>
      <c r="D23" s="492" t="n"/>
      <c r="E23" s="492" t="n"/>
      <c r="F23" s="492" t="n"/>
      <c r="G23" s="492" t="n"/>
      <c r="H23" s="492" t="n"/>
      <c r="I23" s="492" t="n"/>
      <c r="J23" s="301" t="n"/>
      <c r="K23" s="396" t="n"/>
      <c r="L23" s="38" t="inlineStr">
        <is>
          <t>Jordan-H5</t>
        </is>
      </c>
      <c r="M23" s="11" t="n">
        <v>0</v>
      </c>
      <c r="N23" s="11" t="n">
        <v>0</v>
      </c>
      <c r="O23" s="58" t="n">
        <v>0</v>
      </c>
      <c r="P23" s="58" t="n">
        <v>0</v>
      </c>
      <c r="Q23" s="88" t="n">
        <v>0</v>
      </c>
      <c r="R23" s="269" t="n">
        <v>0</v>
      </c>
      <c r="S23" s="15" t="n">
        <v>0</v>
      </c>
    </row>
    <row r="24" ht="17.4" customHeight="1" thickBot="1">
      <c r="A24" s="492" t="n"/>
      <c r="B24" s="492" t="n"/>
      <c r="C24" s="492" t="n"/>
      <c r="D24" s="492" t="n"/>
      <c r="E24" s="492" t="n"/>
      <c r="F24" s="492" t="n"/>
      <c r="G24" s="492" t="n"/>
      <c r="H24" s="492" t="n"/>
      <c r="I24" s="492" t="n"/>
      <c r="J24" s="301" t="n"/>
      <c r="K24" s="396" t="n"/>
      <c r="L24" s="38" t="inlineStr">
        <is>
          <t>Kuwait-Kuwait City</t>
        </is>
      </c>
      <c r="M24" s="11" t="n">
        <v>0</v>
      </c>
      <c r="N24" s="58" t="n">
        <v>0</v>
      </c>
      <c r="O24" s="88" t="n">
        <v>0</v>
      </c>
      <c r="P24" s="88" t="n">
        <v>0</v>
      </c>
      <c r="Q24" s="88" t="n">
        <v>0</v>
      </c>
      <c r="R24" s="269" t="n">
        <v>0</v>
      </c>
      <c r="S24" s="15" t="n">
        <v>0</v>
      </c>
    </row>
    <row r="25" ht="17.4" customHeight="1" thickBot="1">
      <c r="L25" s="38" t="inlineStr">
        <is>
          <t>Kuwait-Mangaf</t>
        </is>
      </c>
      <c r="M25" s="11" t="n">
        <v>0</v>
      </c>
      <c r="N25" s="11" t="n">
        <v>0</v>
      </c>
      <c r="O25" s="58" t="n">
        <v>0</v>
      </c>
      <c r="P25" s="58" t="n">
        <v>0</v>
      </c>
      <c r="Q25" s="88" t="n">
        <v>0</v>
      </c>
      <c r="R25" s="269" t="n">
        <v>0</v>
      </c>
      <c r="S25" s="15" t="n">
        <v>0</v>
      </c>
    </row>
    <row r="26" ht="17.4" customHeight="1" thickBot="1">
      <c r="L26" s="38" t="inlineStr">
        <is>
          <t>Kuwait-Ali Al Salem</t>
        </is>
      </c>
      <c r="M26" s="11" t="n">
        <v>0</v>
      </c>
      <c r="N26" s="11" t="n">
        <v>0</v>
      </c>
      <c r="O26" s="58" t="n">
        <v>0</v>
      </c>
      <c r="P26" s="58" t="n">
        <v>0</v>
      </c>
      <c r="Q26" s="88" t="n">
        <v>0</v>
      </c>
      <c r="R26" s="269" t="n">
        <v>0</v>
      </c>
      <c r="S26" s="15" t="n">
        <v>0</v>
      </c>
    </row>
    <row r="27" ht="17.4" customHeight="1" thickBot="1">
      <c r="L27" s="38" t="inlineStr">
        <is>
          <t>Kuwait-Camp Buehring</t>
        </is>
      </c>
      <c r="M27" s="11" t="n">
        <v>0</v>
      </c>
      <c r="N27" s="11" t="n">
        <v>0</v>
      </c>
      <c r="O27" s="58" t="n">
        <v>0</v>
      </c>
      <c r="P27" s="58" t="n">
        <v>0</v>
      </c>
      <c r="Q27" s="88" t="n">
        <v>0</v>
      </c>
      <c r="R27" s="269" t="n">
        <v>0</v>
      </c>
      <c r="S27" s="15" t="n">
        <v>0</v>
      </c>
    </row>
    <row r="28" ht="17.4" customHeight="1" thickBot="1">
      <c r="L28" s="38" t="inlineStr">
        <is>
          <t>Saudi Arabia - Camp Sharurah</t>
        </is>
      </c>
      <c r="M28" s="11" t="n">
        <v>0</v>
      </c>
      <c r="N28" s="11" t="n">
        <v>0</v>
      </c>
      <c r="O28" s="58" t="n">
        <v>0</v>
      </c>
      <c r="P28" s="58" t="n">
        <v>0</v>
      </c>
      <c r="Q28" s="88" t="n">
        <v>0</v>
      </c>
      <c r="R28" s="269" t="n">
        <v>0</v>
      </c>
      <c r="S28" s="15" t="n">
        <v>0</v>
      </c>
    </row>
    <row r="29" ht="17.4" customHeight="1" thickBot="1">
      <c r="L29" s="38" t="inlineStr">
        <is>
          <t>Saudi Arabia - Jazan</t>
        </is>
      </c>
      <c r="M29" s="11" t="n">
        <v>0</v>
      </c>
      <c r="N29" s="11" t="n">
        <v>0</v>
      </c>
      <c r="O29" s="58" t="n">
        <v>0</v>
      </c>
      <c r="P29" s="58" t="n">
        <v>0</v>
      </c>
      <c r="Q29" s="88" t="n">
        <v>0</v>
      </c>
      <c r="R29" s="269" t="n">
        <v>0</v>
      </c>
      <c r="S29" s="15" t="n">
        <v>0</v>
      </c>
    </row>
    <row r="30" ht="17.4" customHeight="1" thickBot="1">
      <c r="L30" s="38" t="inlineStr">
        <is>
          <t>UAE</t>
        </is>
      </c>
      <c r="M30" s="11" t="n">
        <v>0</v>
      </c>
      <c r="N30" s="11" t="n">
        <v>0</v>
      </c>
      <c r="O30" s="58" t="n">
        <v>0</v>
      </c>
      <c r="P30" s="58" t="n">
        <v>0</v>
      </c>
      <c r="Q30" s="88" t="n">
        <v>0</v>
      </c>
      <c r="R30" s="269" t="n">
        <v>0</v>
      </c>
      <c r="S30" s="15" t="n">
        <v>0</v>
      </c>
    </row>
    <row r="31" ht="17.4" customHeight="1" thickBot="1">
      <c r="L31" s="38" t="inlineStr">
        <is>
          <t>Syria-Shaddadi (PSB)</t>
        </is>
      </c>
      <c r="M31" s="11" t="n">
        <v>0</v>
      </c>
      <c r="N31" s="11" t="n">
        <v>0</v>
      </c>
      <c r="O31" s="58" t="n">
        <v>0</v>
      </c>
      <c r="P31" s="58" t="n">
        <v>0</v>
      </c>
      <c r="Q31" s="88" t="n">
        <v>0</v>
      </c>
      <c r="R31" s="269" t="n">
        <v>0</v>
      </c>
      <c r="S31" s="15" t="n">
        <v>0</v>
      </c>
    </row>
    <row r="32" ht="17.4" customHeight="1" thickBot="1">
      <c r="L32" s="41" t="inlineStr">
        <is>
          <t>Syria-Moore Team House (MTH)</t>
        </is>
      </c>
      <c r="M32" s="11" t="n">
        <v>0</v>
      </c>
      <c r="N32" s="11" t="n">
        <v>0</v>
      </c>
      <c r="O32" s="58" t="n">
        <v>0</v>
      </c>
      <c r="P32" s="58" t="n">
        <v>0</v>
      </c>
      <c r="Q32" s="88" t="n">
        <v>0</v>
      </c>
      <c r="R32" s="269" t="n">
        <v>0</v>
      </c>
      <c r="S32" s="21" t="n">
        <v>0</v>
      </c>
    </row>
    <row r="33" ht="17.4" customHeight="1" thickBot="1">
      <c r="L33" s="41" t="inlineStr">
        <is>
          <t>Syria-Conoco (MSSE)</t>
        </is>
      </c>
      <c r="M33" s="11" t="n">
        <v>0</v>
      </c>
      <c r="N33" s="11" t="n">
        <v>0</v>
      </c>
      <c r="O33" s="58" t="n">
        <v>0</v>
      </c>
      <c r="P33" s="58" t="n">
        <v>0</v>
      </c>
      <c r="Q33" s="88" t="n">
        <v>0</v>
      </c>
      <c r="R33" s="269" t="n">
        <v>0</v>
      </c>
      <c r="S33" s="21" t="n">
        <v>0</v>
      </c>
    </row>
    <row r="34" ht="17.4" customHeight="1" thickBot="1">
      <c r="L34" s="41" t="inlineStr">
        <is>
          <t>Syria- Al-Tanf Garrison (ATG)</t>
        </is>
      </c>
      <c r="M34" s="11" t="n">
        <v>0</v>
      </c>
      <c r="N34" s="11" t="n">
        <v>0</v>
      </c>
      <c r="O34" s="58" t="n">
        <v>0</v>
      </c>
      <c r="P34" s="58" t="n">
        <v>0</v>
      </c>
      <c r="Q34" s="88" t="n">
        <v>0</v>
      </c>
      <c r="R34" s="269" t="n">
        <v>0</v>
      </c>
      <c r="S34" s="21" t="n">
        <v>0</v>
      </c>
    </row>
    <row r="35" ht="17.4" customHeight="1" thickBot="1">
      <c r="L35" s="41" t="inlineStr">
        <is>
          <t>Syria-Green Village</t>
        </is>
      </c>
      <c r="M35" s="11" t="n">
        <v>0</v>
      </c>
      <c r="N35" s="11" t="n">
        <v>0</v>
      </c>
      <c r="O35" s="58" t="n">
        <v>0</v>
      </c>
      <c r="P35" s="58" t="n">
        <v>0</v>
      </c>
      <c r="Q35" s="88" t="n">
        <v>0</v>
      </c>
      <c r="R35" s="269" t="n">
        <v>0</v>
      </c>
      <c r="S35" s="21" t="n">
        <v>0</v>
      </c>
    </row>
    <row r="36" ht="17.4" customHeight="1" thickBot="1">
      <c r="L36" s="41" t="inlineStr">
        <is>
          <t>Syria-Rumalyn Landing Zone (RLZ)</t>
        </is>
      </c>
      <c r="M36" s="11" t="n">
        <v>0</v>
      </c>
      <c r="N36" s="11" t="n">
        <v>0</v>
      </c>
      <c r="O36" s="58" t="n">
        <v>0</v>
      </c>
      <c r="P36" s="58" t="n">
        <v>0</v>
      </c>
      <c r="Q36" s="88" t="n">
        <v>0</v>
      </c>
      <c r="R36" s="269" t="n">
        <v>0</v>
      </c>
      <c r="S36" s="21" t="n">
        <v>0</v>
      </c>
    </row>
    <row r="37" ht="17.4" customHeight="1" thickBot="1">
      <c r="L37" s="41" t="inlineStr">
        <is>
          <t>Syria-Northern Landing Zone (NLZ)</t>
        </is>
      </c>
      <c r="M37" s="11" t="n">
        <v>0</v>
      </c>
      <c r="N37" s="11" t="n">
        <v>0</v>
      </c>
      <c r="O37" s="58" t="n">
        <v>0</v>
      </c>
      <c r="P37" s="58" t="n">
        <v>0</v>
      </c>
      <c r="Q37" s="88" t="n">
        <v>0</v>
      </c>
      <c r="R37" s="269" t="n">
        <v>0</v>
      </c>
      <c r="S37" s="21" t="n">
        <v>0</v>
      </c>
    </row>
    <row r="38" ht="17.4" customHeight="1" thickBot="1">
      <c r="L38" s="41" t="inlineStr">
        <is>
          <t>Syria Total</t>
        </is>
      </c>
      <c r="M38" s="11" t="n"/>
      <c r="N38" s="11" t="n"/>
      <c r="O38" s="58" t="n">
        <v>0</v>
      </c>
      <c r="P38" s="58" t="n">
        <v>0</v>
      </c>
      <c r="Q38" s="88" t="n"/>
      <c r="R38" s="269" t="n"/>
      <c r="S38" s="21" t="n"/>
    </row>
    <row r="39" ht="17.4" customHeight="1" thickBot="1">
      <c r="L39" s="41" t="inlineStr">
        <is>
          <t>Yemen-Camp Owen</t>
        </is>
      </c>
      <c r="M39" s="11" t="n">
        <v>0</v>
      </c>
      <c r="N39" s="11" t="n">
        <v>0</v>
      </c>
      <c r="O39" s="58" t="n">
        <v>0</v>
      </c>
      <c r="P39" s="58" t="n">
        <v>0</v>
      </c>
      <c r="Q39" s="88" t="n">
        <v>0</v>
      </c>
      <c r="R39" s="269" t="n">
        <v>0</v>
      </c>
      <c r="S39" s="21" t="n">
        <v>0</v>
      </c>
    </row>
    <row r="40" ht="17.4" customHeight="1" thickBot="1">
      <c r="L40" s="40" t="inlineStr">
        <is>
          <t>Qatar - Al Udeid</t>
        </is>
      </c>
      <c r="M40" s="26" t="n">
        <v>0</v>
      </c>
      <c r="N40" s="26" t="n">
        <v>0</v>
      </c>
      <c r="O40" s="258" t="n">
        <v>0</v>
      </c>
      <c r="P40" s="258" t="n">
        <v>0</v>
      </c>
      <c r="Q40" s="88" t="n">
        <v>0</v>
      </c>
      <c r="R40" s="269" t="n">
        <v>0</v>
      </c>
      <c r="S40" s="17" t="n">
        <v>0</v>
      </c>
    </row>
    <row r="41" ht="15" customHeight="1" thickBot="1">
      <c r="L41" s="374" t="n"/>
      <c r="M41" s="375" t="n"/>
      <c r="N41" s="375" t="n"/>
      <c r="O41" s="375" t="n"/>
      <c r="P41" s="375" t="n"/>
      <c r="Q41" s="375" t="n"/>
      <c r="R41" s="375" t="n"/>
      <c r="S41" s="376" t="n"/>
    </row>
    <row r="42">
      <c r="L42" s="494" t="inlineStr">
        <is>
          <t>TOTALS</t>
        </is>
      </c>
      <c r="M42" s="474" t="inlineStr">
        <is>
          <t>MIL</t>
        </is>
      </c>
      <c r="N42" s="474" t="inlineStr">
        <is>
          <t>CIV</t>
        </is>
      </c>
      <c r="O42" s="474" t="inlineStr">
        <is>
          <t>KTR</t>
        </is>
      </c>
      <c r="P42" s="474" t="inlineStr">
        <is>
          <t>FSN</t>
        </is>
      </c>
      <c r="Q42" s="474" t="inlineStr">
        <is>
          <t>CSF</t>
        </is>
      </c>
      <c r="R42" s="473" t="inlineStr">
        <is>
          <t>OCONUS (BOG)</t>
        </is>
      </c>
      <c r="S42" s="473" t="inlineStr">
        <is>
          <t>CONUS (BOG)</t>
        </is>
      </c>
    </row>
    <row r="43">
      <c r="L43" s="505" t="n"/>
      <c r="M43" s="512" t="n"/>
      <c r="N43" s="512" t="n"/>
      <c r="O43" s="512" t="n"/>
      <c r="P43" s="512" t="n"/>
      <c r="Q43" s="512" t="n"/>
      <c r="R43" s="504" t="n"/>
      <c r="S43" s="504" t="n"/>
    </row>
    <row r="44" ht="18.6" customHeight="1" thickBot="1">
      <c r="L44" s="507" t="n"/>
      <c r="M44" s="377" t="n">
        <v>0</v>
      </c>
      <c r="N44" s="377" t="n">
        <v>0</v>
      </c>
      <c r="O44" s="377" t="n">
        <v>0</v>
      </c>
      <c r="P44" s="377" t="n">
        <v>0</v>
      </c>
      <c r="Q44" s="377" t="n">
        <v>0</v>
      </c>
      <c r="R44" s="377" t="n">
        <v>0</v>
      </c>
      <c r="S44" s="378" t="n">
        <v>0</v>
      </c>
    </row>
    <row r="45">
      <c r="O45" t="n">
        <v>0</v>
      </c>
      <c r="P45" t="n">
        <v>0</v>
      </c>
    </row>
  </sheetData>
  <mergeCells count="30">
    <mergeCell ref="L2:M2"/>
    <mergeCell ref="L3:L4"/>
    <mergeCell ref="L7:S7"/>
    <mergeCell ref="N3:N4"/>
    <mergeCell ref="A18:I18"/>
    <mergeCell ref="A3:I3"/>
    <mergeCell ref="Q42:Q43"/>
    <mergeCell ref="S42:S43"/>
    <mergeCell ref="L1:Q1"/>
    <mergeCell ref="L12:S12"/>
    <mergeCell ref="A5:I5"/>
    <mergeCell ref="M3:M4"/>
    <mergeCell ref="N42:N43"/>
    <mergeCell ref="A22:I22"/>
    <mergeCell ref="R42:R43"/>
    <mergeCell ref="L14:S14"/>
    <mergeCell ref="L5:S5"/>
    <mergeCell ref="P3:P4"/>
    <mergeCell ref="R3:R4"/>
    <mergeCell ref="M42:M43"/>
    <mergeCell ref="L10:S10"/>
    <mergeCell ref="O42:O43"/>
    <mergeCell ref="K5:K22"/>
    <mergeCell ref="A15:I15"/>
    <mergeCell ref="K3:K4"/>
    <mergeCell ref="O3:O4"/>
    <mergeCell ref="Q3:Q4"/>
    <mergeCell ref="P42:P43"/>
    <mergeCell ref="S3:S4"/>
    <mergeCell ref="L42:L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Felde, Keith William CIV USARMY CETAD (US)</dc:creator>
  <dcterms:created xmlns:dcterms="http://purl.org/dc/terms/" xmlns:xsi="http://www.w3.org/2001/XMLSchema-instance" xsi:type="dcterms:W3CDTF">2020-03-31T13:35:59Z</dcterms:created>
  <dcterms:modified xmlns:dcterms="http://purl.org/dc/terms/" xmlns:xsi="http://www.w3.org/2001/XMLSchema-instance" xsi:type="dcterms:W3CDTF">2026-06-22T08:02:22+00:00Z</dcterms:modified>
  <cp:lastModifiedBy>Dwayne Gipson</cp:lastModifiedBy>
  <cp:lastPrinted>2025-06-17T16:54:24Z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0x010100A8C86957F965EE4AAB657A8904FB9FAA</vt:lpwstr>
  </property>
  <property name="MediaServiceImageTags" fmtid="{D5CDD505-2E9C-101B-9397-08002B2CF9AE}" pid="3">
    <vt:lpwstr xmlns:vt="http://schemas.openxmlformats.org/officeDocument/2006/docPropsVTypes"/>
  </property>
</Properties>
</file>